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 per Province" sheetId="1" r:id="rId1"/>
    <sheet name="Summary per Metro" sheetId="2" r:id="rId2"/>
    <sheet name="Summary per Top 19" sheetId="3" r:id="rId3"/>
    <sheet name="Summary per Category" sheetId="4" r:id="rId4"/>
    <sheet name="EC" sheetId="5" r:id="rId5"/>
    <sheet name="FS" sheetId="6" r:id="rId6"/>
    <sheet name="GT" sheetId="7" r:id="rId7"/>
    <sheet name="KZ" sheetId="8" r:id="rId8"/>
    <sheet name="LP" sheetId="9" r:id="rId9"/>
    <sheet name="MP" sheetId="10" r:id="rId10"/>
    <sheet name="NC" sheetId="11" r:id="rId11"/>
    <sheet name="NW" sheetId="12" r:id="rId12"/>
    <sheet name="WC" sheetId="13" r:id="rId13"/>
  </sheets>
  <definedNames>
    <definedName name="_xlnm.Print_Area" localSheetId="4">'EC'!$A$1:$U$83</definedName>
    <definedName name="_xlnm.Print_Area" localSheetId="5">'FS'!$A$1:$U$83</definedName>
    <definedName name="_xlnm.Print_Area" localSheetId="6">'GT'!$A$1:$U$83</definedName>
    <definedName name="_xlnm.Print_Area" localSheetId="7">'KZ'!$A$1:$U$83</definedName>
    <definedName name="_xlnm.Print_Area" localSheetId="8">'LP'!$A$1:$U$83</definedName>
    <definedName name="_xlnm.Print_Area" localSheetId="9">'MP'!$A$1:$U$83</definedName>
    <definedName name="_xlnm.Print_Area" localSheetId="10">'NC'!$A$1:$U$83</definedName>
    <definedName name="_xlnm.Print_Area" localSheetId="11">'NW'!$A$1:$U$83</definedName>
    <definedName name="_xlnm.Print_Area" localSheetId="3">'Summary per Category'!$A$1:$U$302</definedName>
    <definedName name="_xlnm.Print_Area" localSheetId="1">'Summary per Metro'!$A$1:$U$83</definedName>
    <definedName name="_xlnm.Print_Area" localSheetId="0">'Summary per Province'!$A$1:$U$83</definedName>
    <definedName name="_xlnm.Print_Area" localSheetId="2">'Summary per Top 19'!$A$1:$U$83</definedName>
    <definedName name="_xlnm.Print_Area" localSheetId="12">'WC'!$A$1:$U$83</definedName>
  </definedNames>
  <calcPr fullCalcOnLoad="1"/>
</workbook>
</file>

<file path=xl/sharedStrings.xml><?xml version="1.0" encoding="utf-8"?>
<sst xmlns="http://schemas.openxmlformats.org/spreadsheetml/2006/main" count="1748" uniqueCount="632">
  <si>
    <t>Budgeted Expenditure</t>
  </si>
  <si>
    <t>Budgeted Revenue</t>
  </si>
  <si>
    <t>R thousands</t>
  </si>
  <si>
    <t>Code</t>
  </si>
  <si>
    <t>Salaries Wages and Allowances</t>
  </si>
  <si>
    <t>Electricity Bulk Purchases</t>
  </si>
  <si>
    <t>Water Bulk Purchases</t>
  </si>
  <si>
    <t>Waste Water Mng Bulk Purchases</t>
  </si>
  <si>
    <t>Waste Mng Bulk Purchases</t>
  </si>
  <si>
    <t>Finance Charges</t>
  </si>
  <si>
    <t>Debt impairment</t>
  </si>
  <si>
    <t>Other Expenditure</t>
  </si>
  <si>
    <t>Total Expenditure</t>
  </si>
  <si>
    <t>Billed Property Rates</t>
  </si>
  <si>
    <t>Billed Service Charges Electricity</t>
  </si>
  <si>
    <t>Billed Service Charges Water</t>
  </si>
  <si>
    <t>Billed Service Charges Waste water Mng</t>
  </si>
  <si>
    <t>Billed Service Charges Waste Mng</t>
  </si>
  <si>
    <t>Transfers and Subsidies</t>
  </si>
  <si>
    <t>Other Revenue</t>
  </si>
  <si>
    <t>Total Revenue</t>
  </si>
  <si>
    <t>Transfers Capital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</si>
  <si>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</si>
  <si>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</si>
  <si>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</si>
  <si>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</si>
  <si>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</si>
  <si>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</si>
  <si>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</si>
  <si>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</si>
  <si>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</si>
  <si>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</si>
  <si>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</si>
  <si>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</si>
  <si>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</si>
  <si>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</si>
  <si>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</si>
  <si>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</si>
  <si>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</si>
  <si>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</si>
  <si>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</si>
  <si>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Source: National Treasury Local Government Database : Indicative Budget Year 2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</si>
  <si>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</si>
  <si>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</si>
  <si>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</si>
  <si>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</si>
  <si>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</si>
  <si>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</si>
  <si>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</si>
  <si>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</si>
  <si>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</si>
  <si>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</si>
  <si>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</si>
  <si>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</si>
  <si>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</si>
  <si>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</si>
  <si>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</si>
  <si>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</si>
  <si>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</si>
  <si>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</si>
  <si>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</si>
  <si>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</si>
  <si>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</si>
  <si>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</si>
  <si>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</si>
  <si>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</si>
  <si>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</si>
  <si>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</si>
  <si>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</si>
  <si>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</si>
  <si>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</si>
  <si>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</si>
  <si>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</si>
  <si>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</si>
  <si>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</si>
  <si>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</si>
  <si>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</si>
  <si>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</si>
  <si>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</si>
  <si>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</si>
  <si>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</si>
  <si>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</si>
  <si>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</si>
  <si>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</si>
  <si>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</si>
  <si>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</si>
  <si>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</si>
  <si>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</si>
  <si>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</si>
  <si>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</si>
  <si>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</si>
  <si>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</si>
  <si>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</si>
  <si>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</si>
  <si>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</si>
  <si>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</si>
  <si>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</si>
  <si>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</si>
  <si>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Metros</t>
  </si>
  <si>
    <t>Local Municipalities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</si>
  <si>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</si>
  <si>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</si>
  <si>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</si>
  <si>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</si>
  <si>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</si>
  <si>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</si>
  <si>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</si>
  <si>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</si>
  <si>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</si>
  <si>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</si>
  <si>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</si>
  <si>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</si>
  <si>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</si>
  <si>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</si>
  <si>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</si>
  <si>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</si>
  <si>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</si>
  <si>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</si>
  <si>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</si>
  <si>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</si>
  <si>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</si>
  <si>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</si>
  <si>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</si>
  <si>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</si>
  <si>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</si>
  <si>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</si>
  <si>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</si>
  <si>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</si>
  <si>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</si>
  <si>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</si>
  <si>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</si>
  <si>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</si>
  <si>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</si>
  <si>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</si>
  <si>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</si>
  <si>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</si>
  <si>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</si>
  <si>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</si>
  <si>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Elundini</t>
  </si>
  <si>
    <t>EC141</t>
  </si>
  <si>
    <t>Senqu</t>
  </si>
  <si>
    <t>EC142</t>
  </si>
  <si>
    <t>Walter Sisulu</t>
  </si>
  <si>
    <t>EC145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</si>
  <si>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</si>
  <si>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</si>
  <si>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</si>
  <si>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</si>
  <si>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</si>
  <si>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</si>
  <si>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</si>
  <si>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</si>
  <si>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</si>
  <si>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</si>
  <si>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</si>
  <si>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</si>
  <si>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</si>
  <si>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</si>
  <si>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</si>
  <si>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</si>
  <si>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</si>
  <si>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</si>
  <si>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Letsemeng</t>
  </si>
  <si>
    <t>FS161</t>
  </si>
  <si>
    <t>Kopanong</t>
  </si>
  <si>
    <t>FS162</t>
  </si>
  <si>
    <t>Mohokare</t>
  </si>
  <si>
    <t>FS163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</si>
  <si>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</si>
  <si>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</si>
  <si>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</si>
  <si>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</si>
  <si>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</si>
  <si>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</si>
  <si>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</si>
  <si>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</si>
  <si>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</si>
  <si>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</si>
  <si>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</si>
  <si>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</si>
  <si>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</si>
  <si>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</si>
  <si>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</si>
  <si>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</si>
  <si>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</si>
  <si>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</si>
  <si>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</si>
  <si>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</si>
  <si>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</si>
  <si>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</si>
  <si>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</si>
  <si>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</si>
  <si>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</si>
  <si>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</si>
  <si>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</si>
  <si>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</si>
  <si>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Midvaal</t>
  </si>
  <si>
    <t>GT422</t>
  </si>
  <si>
    <t>Lesedi</t>
  </si>
  <si>
    <t>GT423</t>
  </si>
  <si>
    <t>Merafong City</t>
  </si>
  <si>
    <t>GT484</t>
  </si>
  <si>
    <t>Rand West City</t>
  </si>
  <si>
    <t>GT485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</si>
  <si>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</si>
  <si>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</si>
  <si>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</si>
  <si>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</si>
  <si>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</si>
  <si>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</si>
  <si>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</si>
  <si>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</si>
  <si>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</si>
  <si>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</si>
  <si>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</si>
  <si>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</si>
  <si>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</si>
  <si>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</si>
  <si>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</si>
  <si>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</si>
  <si>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</si>
  <si>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</si>
  <si>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</si>
  <si>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</si>
  <si>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Okhahlamba</t>
  </si>
  <si>
    <t>KZN235</t>
  </si>
  <si>
    <t>Inkosi Langalibalele</t>
  </si>
  <si>
    <t>KZN237</t>
  </si>
  <si>
    <t>Alfred Duma</t>
  </si>
  <si>
    <t>KZN238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</si>
  <si>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</si>
  <si>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</si>
  <si>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</si>
  <si>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</si>
  <si>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</si>
  <si>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</si>
  <si>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</si>
  <si>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</si>
  <si>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Emadlangeni</t>
  </si>
  <si>
    <t>KZN253</t>
  </si>
  <si>
    <t>Dannhauser</t>
  </si>
  <si>
    <t>KZN254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</si>
  <si>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</si>
  <si>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</si>
  <si>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</si>
  <si>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</si>
  <si>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</si>
  <si>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</si>
  <si>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</si>
  <si>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</si>
  <si>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</si>
  <si>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</si>
  <si>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</si>
  <si>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</si>
  <si>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</si>
  <si>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</si>
  <si>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</si>
  <si>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</si>
  <si>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</si>
  <si>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</si>
  <si>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</si>
  <si>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</si>
  <si>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</si>
  <si>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</si>
  <si>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</si>
  <si>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</si>
  <si>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</si>
  <si>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</si>
  <si>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</si>
  <si>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</si>
  <si>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</si>
  <si>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</si>
  <si>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</si>
  <si>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</si>
  <si>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</si>
  <si>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</si>
  <si>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</si>
  <si>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</si>
  <si>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</si>
  <si>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</si>
  <si>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</si>
  <si>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</si>
  <si>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</si>
  <si>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</si>
  <si>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</si>
  <si>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</si>
  <si>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</si>
  <si>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</si>
  <si>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</si>
  <si>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</si>
  <si>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</si>
  <si>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</si>
  <si>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</si>
  <si>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</si>
  <si>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</si>
  <si>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</si>
  <si>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</si>
  <si>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</si>
  <si>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</si>
  <si>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</si>
  <si>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</si>
  <si>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</si>
  <si>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Blouberg</t>
  </si>
  <si>
    <t>LIM351</t>
  </si>
  <si>
    <t>Molemole</t>
  </si>
  <si>
    <t>LIM353</t>
  </si>
  <si>
    <t>Lepelle-Nkumpi</t>
  </si>
  <si>
    <t>LIM355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</si>
  <si>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</si>
  <si>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</si>
  <si>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</si>
  <si>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</si>
  <si>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</si>
  <si>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</si>
  <si>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</si>
  <si>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</si>
  <si>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</si>
  <si>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</si>
  <si>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</si>
  <si>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</si>
  <si>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</si>
  <si>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</si>
  <si>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</si>
  <si>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</si>
  <si>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</si>
  <si>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</si>
  <si>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</si>
  <si>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</si>
  <si>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</si>
  <si>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</si>
  <si>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</si>
  <si>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</si>
  <si>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</si>
  <si>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</si>
  <si>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</si>
  <si>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</si>
  <si>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</si>
  <si>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</si>
  <si>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</si>
  <si>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</si>
  <si>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</si>
  <si>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</si>
  <si>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</si>
  <si>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</si>
  <si>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</si>
  <si>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</si>
  <si>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Thaba Chweu</t>
  </si>
  <si>
    <t>MP321</t>
  </si>
  <si>
    <t>Nkomazi</t>
  </si>
  <si>
    <t>MP324</t>
  </si>
  <si>
    <t>Bushbuckridge</t>
  </si>
  <si>
    <t>MP325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</si>
  <si>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</si>
  <si>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</si>
  <si>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</si>
  <si>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</si>
  <si>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</si>
  <si>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</si>
  <si>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</si>
  <si>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</si>
  <si>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</si>
  <si>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</si>
  <si>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</si>
  <si>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</si>
  <si>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</si>
  <si>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</si>
  <si>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</si>
  <si>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</si>
  <si>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</si>
  <si>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</si>
  <si>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</si>
  <si>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</si>
  <si>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</si>
  <si>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</si>
  <si>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</si>
  <si>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</si>
  <si>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</si>
  <si>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</si>
  <si>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</si>
  <si>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</si>
  <si>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</si>
  <si>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</si>
  <si>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</si>
  <si>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</si>
  <si>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</si>
  <si>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</si>
  <si>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</si>
  <si>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</si>
  <si>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</si>
  <si>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</si>
  <si>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Dikgatlong</t>
  </si>
  <si>
    <t>NC092</t>
  </si>
  <si>
    <t>Magareng</t>
  </si>
  <si>
    <t>NC093</t>
  </si>
  <si>
    <t>Phokwane</t>
  </si>
  <si>
    <t>NC094</t>
  </si>
  <si>
    <t>Joe Morolong</t>
  </si>
  <si>
    <t>NC451</t>
  </si>
  <si>
    <t>Ga-Segonyana</t>
  </si>
  <si>
    <t>NC452</t>
  </si>
  <si>
    <t>Gamagara</t>
  </si>
  <si>
    <t>NC453</t>
  </si>
  <si>
    <t>Moretele</t>
  </si>
  <si>
    <t>NW371</t>
  </si>
  <si>
    <t>Kgetlengrivier</t>
  </si>
  <si>
    <t>NW374</t>
  </si>
  <si>
    <t>Moses Kotane</t>
  </si>
  <si>
    <t>NW375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</si>
  <si>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</si>
  <si>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</si>
  <si>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</si>
  <si>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</si>
  <si>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</si>
  <si>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</si>
  <si>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</si>
  <si>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</si>
  <si>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</si>
  <si>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</si>
  <si>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</si>
  <si>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</si>
  <si>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</si>
  <si>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</si>
  <si>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</si>
  <si>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</si>
  <si>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</si>
  <si>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</si>
  <si>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</si>
  <si>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</si>
  <si>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Maquassi Hills</t>
  </si>
  <si>
    <t>NW404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</si>
  <si>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</si>
  <si>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</si>
  <si>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</si>
  <si>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</si>
  <si>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</si>
  <si>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</si>
  <si>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</si>
  <si>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</si>
  <si>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</si>
  <si>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</si>
  <si>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Witzenberg</t>
  </si>
  <si>
    <t>WC022</t>
  </si>
  <si>
    <t>Breede Valley</t>
  </si>
  <si>
    <t>WC025</t>
  </si>
  <si>
    <t>Langeberg</t>
  </si>
  <si>
    <t>WC026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</si>
  <si>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</si>
  <si>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</si>
  <si>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</si>
  <si>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</si>
  <si>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</si>
  <si>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</si>
  <si>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</si>
  <si>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</si>
  <si>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</si>
  <si>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</si>
  <si>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</si>
  <si>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</si>
  <si>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</si>
  <si>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</si>
  <si>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</si>
  <si>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</si>
  <si>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</si>
  <si>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</si>
  <si>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</si>
  <si>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</si>
  <si>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Laingsburg</t>
  </si>
  <si>
    <t>WC051</t>
  </si>
  <si>
    <t>Prince Albert</t>
  </si>
  <si>
    <t>WC052</t>
  </si>
  <si>
    <t>Beaufort West</t>
  </si>
  <si>
    <t>WC053</t>
  </si>
  <si>
    <t>District Municipalities</t>
  </si>
  <si>
    <t>West Coast</t>
  </si>
  <si>
    <t>DC1</t>
  </si>
  <si>
    <t>Sarah Baartman</t>
  </si>
  <si>
    <t>DC10</t>
  </si>
  <si>
    <t>Amathole</t>
  </si>
  <si>
    <t>DC12</t>
  </si>
  <si>
    <t>Chris Hani</t>
  </si>
  <si>
    <t>DC13</t>
  </si>
  <si>
    <t>Joe Gqabi</t>
  </si>
  <si>
    <t>DC14</t>
  </si>
  <si>
    <t>O R Tambo</t>
  </si>
  <si>
    <t>DC15</t>
  </si>
  <si>
    <t>Xhariep</t>
  </si>
  <si>
    <t>DC16</t>
  </si>
  <si>
    <t>Lejweleputswa</t>
  </si>
  <si>
    <t>DC18</t>
  </si>
  <si>
    <t>Thabo Mofutsanyana</t>
  </si>
  <si>
    <t>DC19</t>
  </si>
  <si>
    <t>Cape Winelands DM</t>
  </si>
  <si>
    <t>DC2</t>
  </si>
  <si>
    <t>Fezile Dabi</t>
  </si>
  <si>
    <t>DC20</t>
  </si>
  <si>
    <t>Ugu</t>
  </si>
  <si>
    <t>DC21</t>
  </si>
  <si>
    <t>uMgungundlovu</t>
  </si>
  <si>
    <t>DC22</t>
  </si>
  <si>
    <t>Uthukela</t>
  </si>
  <si>
    <t>DC23</t>
  </si>
  <si>
    <t>Umzinyathi</t>
  </si>
  <si>
    <t>DC24</t>
  </si>
  <si>
    <t>Amajuba</t>
  </si>
  <si>
    <t>DC25</t>
  </si>
  <si>
    <t>Zululand</t>
  </si>
  <si>
    <t>DC26</t>
  </si>
  <si>
    <t>Umkhanyakude</t>
  </si>
  <si>
    <t>DC27</t>
  </si>
  <si>
    <t>King Cetshwayo</t>
  </si>
  <si>
    <t>DC28</t>
  </si>
  <si>
    <t>iLembe</t>
  </si>
  <si>
    <t>DC29</t>
  </si>
  <si>
    <t>Overberg</t>
  </si>
  <si>
    <t>DC3</t>
  </si>
  <si>
    <t>Gert Sibande</t>
  </si>
  <si>
    <t>DC30</t>
  </si>
  <si>
    <t>Nkangala</t>
  </si>
  <si>
    <t>DC31</t>
  </si>
  <si>
    <t>Ehlanzeni</t>
  </si>
  <si>
    <t>DC32</t>
  </si>
  <si>
    <t>Mopani</t>
  </si>
  <si>
    <t>DC33</t>
  </si>
  <si>
    <t>Vhembe</t>
  </si>
  <si>
    <t>DC34</t>
  </si>
  <si>
    <t>Capricorn</t>
  </si>
  <si>
    <t>DC35</t>
  </si>
  <si>
    <t>Waterberg</t>
  </si>
  <si>
    <t>DC36</t>
  </si>
  <si>
    <t>Bojanala Platinum</t>
  </si>
  <si>
    <t>DC37</t>
  </si>
  <si>
    <t>Ngaka Modiri Molema</t>
  </si>
  <si>
    <t>DC38</t>
  </si>
  <si>
    <t>Dr Ruth Segomotsi Mompati</t>
  </si>
  <si>
    <t>DC39</t>
  </si>
  <si>
    <t>Garden Route</t>
  </si>
  <si>
    <t>DC4</t>
  </si>
  <si>
    <t>Dr Kenneth Kaunda</t>
  </si>
  <si>
    <t>DC40</t>
  </si>
  <si>
    <t>Sedibeng</t>
  </si>
  <si>
    <t>DC42</t>
  </si>
  <si>
    <t>Harry Gwala</t>
  </si>
  <si>
    <t>DC43</t>
  </si>
  <si>
    <t>Alfred Nzo</t>
  </si>
  <si>
    <t>DC44</t>
  </si>
  <si>
    <t>John Taolo Gaetsewe</t>
  </si>
  <si>
    <t>DC45</t>
  </si>
  <si>
    <t>Sekhukhune</t>
  </si>
  <si>
    <t>DC47</t>
  </si>
  <si>
    <t>West Rand</t>
  </si>
  <si>
    <t>DC48</t>
  </si>
  <si>
    <t>Central Karoo</t>
  </si>
  <si>
    <t>DC5</t>
  </si>
  <si>
    <t>Namakwa</t>
  </si>
  <si>
    <t>DC6</t>
  </si>
  <si>
    <t>Pixley Ka Seme (NC)</t>
  </si>
  <si>
    <t>DC7</t>
  </si>
  <si>
    <t>Z F Mgcawu</t>
  </si>
  <si>
    <t>DC8</t>
  </si>
  <si>
    <t>Frances Baard</t>
  </si>
  <si>
    <t>DC9</t>
  </si>
  <si>
    <t>EASTERN CAPE</t>
  </si>
  <si>
    <t>A</t>
  </si>
  <si>
    <t>Total Metros</t>
  </si>
  <si>
    <t>B</t>
  </si>
  <si>
    <t>C</t>
  </si>
  <si>
    <t>Total Sarah Baartman</t>
  </si>
  <si>
    <t>Total Amathole</t>
  </si>
  <si>
    <t>Total Chris Hani</t>
  </si>
  <si>
    <t>Total Joe Gqabi</t>
  </si>
  <si>
    <t>Total O .R. Tambo</t>
  </si>
  <si>
    <t>Total Alfred Nzo</t>
  </si>
  <si>
    <t>Total Eastern Cape</t>
  </si>
  <si>
    <t>FREE STATE</t>
  </si>
  <si>
    <t>Total Xhariep</t>
  </si>
  <si>
    <t>Total Lejweleputswa</t>
  </si>
  <si>
    <t>Total Thabo Mofutsanyana</t>
  </si>
  <si>
    <t>Total Fezile Dabi</t>
  </si>
  <si>
    <t>Total Free State</t>
  </si>
  <si>
    <t>GAUTENG</t>
  </si>
  <si>
    <t>Total Sedibeng</t>
  </si>
  <si>
    <t>Total West Rand</t>
  </si>
  <si>
    <t>Total Gauteng</t>
  </si>
  <si>
    <t>KWAZULU-NATAL</t>
  </si>
  <si>
    <t>Total Ugu</t>
  </si>
  <si>
    <t>Total uMgungundlovu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</si>
  <si>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</si>
  <si>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</si>
  <si>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</si>
  <si>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</si>
  <si>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</si>
  <si>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</si>
  <si>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</si>
  <si>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Harry Gwala</t>
  </si>
  <si>
    <t>Total Kwazulu-Natal</t>
  </si>
  <si>
    <t>LIMPOPO</t>
  </si>
  <si>
    <t>Total Mopani</t>
  </si>
  <si>
    <t>Total Vhembe</t>
  </si>
  <si>
    <t>Total Capricorn</t>
  </si>
  <si>
    <t>Total Waterberg</t>
  </si>
  <si>
    <t>Total Sekhukhune</t>
  </si>
  <si>
    <t>Total Limpopo</t>
  </si>
  <si>
    <t>MPUMALANGA</t>
  </si>
  <si>
    <t>Total Gert Sibande</t>
  </si>
  <si>
    <t>Total Nkangala</t>
  </si>
  <si>
    <t>Total Ehlanzeni</t>
  </si>
  <si>
    <t>Total Mpumalanga</t>
  </si>
  <si>
    <t>NORTHERN CAPE</t>
  </si>
  <si>
    <t>Total John Taolo Gaetsewe</t>
  </si>
  <si>
    <t>Total Namakwa</t>
  </si>
  <si>
    <t>Total Pixley ka Seme (NC)</t>
  </si>
  <si>
    <t>Total Z F Mgcawu</t>
  </si>
  <si>
    <t>Total Frances Baard</t>
  </si>
  <si>
    <t>Total Northern Cape</t>
  </si>
  <si>
    <t>NORTH WEST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</si>
  <si>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</si>
  <si>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</si>
  <si>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</si>
  <si>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</si>
  <si>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</si>
  <si>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WESTERN CAPE</t>
  </si>
  <si>
    <t>Total West Coast</t>
  </si>
  <si>
    <t>Total Cape Winelands</t>
  </si>
  <si>
    <t>Total Overberg</t>
  </si>
  <si>
    <t>Total Garden Route</t>
  </si>
  <si>
    <t>Total Central Karoo</t>
  </si>
  <si>
    <t>Total Western Cape</t>
  </si>
  <si>
    <t>Total National</t>
  </si>
  <si>
    <t>Total Top 19</t>
  </si>
  <si>
    <t>Total Local Municipalities</t>
  </si>
  <si>
    <t>Total District Municipalities</t>
  </si>
  <si>
    <t>OPERATING BUDGET FOR 2022/23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</si>
</sst>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;\-#,###;"/>
    <numFmt numFmtId="178" formatCode="&quot;&quot;;&quot;&quot;"/>
    <numFmt numFmtId="179" formatCode="_(* #,##0_);_(* \(#,##0\);_(* &quot;- &quot;?_);_(@_)"/>
    <numFmt numFmtId="180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79" fontId="6" fillId="0" borderId="17" xfId="0" applyNumberFormat="1" applyFont="1" applyBorder="1" applyAlignment="1" applyProtection="1">
      <alignment/>
      <protection/>
    </xf>
    <xf numFmtId="179" fontId="6" fillId="0" borderId="18" xfId="0" applyNumberFormat="1" applyFont="1" applyBorder="1" applyAlignment="1" applyProtection="1">
      <alignment/>
      <protection/>
    </xf>
    <xf numFmtId="179" fontId="6" fillId="0" borderId="19" xfId="0" applyNumberFormat="1" applyFont="1" applyBorder="1" applyAlignment="1" applyProtection="1">
      <alignment/>
      <protection/>
    </xf>
    <xf numFmtId="0" fontId="4" fillId="0" borderId="20" xfId="0" applyFont="1" applyBorder="1" applyAlignment="1" applyProtection="1">
      <alignment wrapText="1"/>
      <protection/>
    </xf>
    <xf numFmtId="0" fontId="4" fillId="0" borderId="21" xfId="0" applyFont="1" applyBorder="1" applyAlignment="1" applyProtection="1">
      <alignment wrapText="1"/>
      <protection/>
    </xf>
    <xf numFmtId="179" fontId="6" fillId="0" borderId="22" xfId="0" applyNumberFormat="1" applyFont="1" applyBorder="1" applyAlignment="1" applyProtection="1">
      <alignment/>
      <protection/>
    </xf>
    <xf numFmtId="179" fontId="6" fillId="0" borderId="23" xfId="0" applyNumberFormat="1" applyFont="1" applyBorder="1" applyAlignment="1" applyProtection="1">
      <alignment/>
      <protection/>
    </xf>
    <xf numFmtId="179" fontId="6" fillId="0" borderId="24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4" fillId="0" borderId="25" xfId="0" applyFont="1" applyBorder="1" applyAlignment="1" applyProtection="1">
      <alignment horizontal="center" vertical="top" wrapText="1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50" fillId="0" borderId="20" xfId="0" applyFont="1" applyBorder="1" applyAlignment="1" applyProtection="1">
      <alignment wrapText="1"/>
      <protection/>
    </xf>
    <xf numFmtId="0" fontId="50" fillId="0" borderId="0" xfId="0" applyFont="1" applyBorder="1" applyAlignment="1" applyProtection="1">
      <alignment horizontal="left" wrapText="1" indent="1"/>
      <protection/>
    </xf>
    <xf numFmtId="0" fontId="50" fillId="0" borderId="0" xfId="0" applyFont="1" applyBorder="1" applyAlignment="1" applyProtection="1">
      <alignment wrapText="1"/>
      <protection/>
    </xf>
    <xf numFmtId="0" fontId="51" fillId="0" borderId="20" xfId="0" applyFont="1" applyBorder="1" applyAlignment="1" applyProtection="1">
      <alignment wrapText="1"/>
      <protection/>
    </xf>
    <xf numFmtId="0" fontId="50" fillId="0" borderId="20" xfId="0" applyFont="1" applyBorder="1" applyAlignment="1" applyProtection="1">
      <alignment horizontal="right"/>
      <protection/>
    </xf>
    <xf numFmtId="0" fontId="50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52" fillId="0" borderId="0" xfId="0" applyFont="1" applyAlignment="1" applyProtection="1">
      <alignment wrapText="1"/>
      <protection/>
    </xf>
    <xf numFmtId="180" fontId="7" fillId="0" borderId="21" xfId="0" applyNumberFormat="1" applyFont="1" applyBorder="1" applyAlignment="1" applyProtection="1">
      <alignment horizontal="left" indent="1"/>
      <protection/>
    </xf>
    <xf numFmtId="180" fontId="7" fillId="0" borderId="20" xfId="0" applyNumberFormat="1" applyFont="1" applyBorder="1" applyAlignment="1" applyProtection="1">
      <alignment wrapText="1"/>
      <protection/>
    </xf>
    <xf numFmtId="180" fontId="6" fillId="0" borderId="22" xfId="0" applyNumberFormat="1" applyFont="1" applyFill="1" applyBorder="1" applyAlignment="1" applyProtection="1">
      <alignment/>
      <protection/>
    </xf>
    <xf numFmtId="180" fontId="6" fillId="0" borderId="23" xfId="0" applyNumberFormat="1" applyFont="1" applyFill="1" applyBorder="1" applyAlignment="1" applyProtection="1">
      <alignment/>
      <protection/>
    </xf>
    <xf numFmtId="180" fontId="7" fillId="0" borderId="24" xfId="0" applyNumberFormat="1" applyFont="1" applyBorder="1" applyAlignment="1" applyProtection="1">
      <alignment wrapText="1"/>
      <protection/>
    </xf>
    <xf numFmtId="180" fontId="7" fillId="0" borderId="22" xfId="0" applyNumberFormat="1" applyFont="1" applyBorder="1" applyAlignment="1" applyProtection="1">
      <alignment wrapText="1"/>
      <protection/>
    </xf>
    <xf numFmtId="180" fontId="7" fillId="0" borderId="23" xfId="0" applyNumberFormat="1" applyFont="1" applyBorder="1" applyAlignment="1" applyProtection="1">
      <alignment wrapText="1"/>
      <protection/>
    </xf>
    <xf numFmtId="180" fontId="6" fillId="0" borderId="0" xfId="0" applyNumberFormat="1" applyFont="1" applyAlignment="1">
      <alignment/>
    </xf>
    <xf numFmtId="180" fontId="6" fillId="0" borderId="21" xfId="0" applyNumberFormat="1" applyFont="1" applyBorder="1" applyAlignment="1" applyProtection="1">
      <alignment horizontal="left" indent="1"/>
      <protection/>
    </xf>
    <xf numFmtId="180" fontId="4" fillId="0" borderId="21" xfId="0" applyNumberFormat="1" applyFont="1" applyBorder="1" applyAlignment="1" applyProtection="1">
      <alignment/>
      <protection/>
    </xf>
    <xf numFmtId="180" fontId="4" fillId="0" borderId="20" xfId="0" applyNumberFormat="1" applyFont="1" applyBorder="1" applyAlignment="1" applyProtection="1">
      <alignment/>
      <protection/>
    </xf>
    <xf numFmtId="180" fontId="5" fillId="0" borderId="22" xfId="0" applyNumberFormat="1" applyFont="1" applyFill="1" applyBorder="1" applyAlignment="1" applyProtection="1">
      <alignment/>
      <protection/>
    </xf>
    <xf numFmtId="180" fontId="5" fillId="0" borderId="23" xfId="0" applyNumberFormat="1" applyFont="1" applyFill="1" applyBorder="1" applyAlignment="1" applyProtection="1">
      <alignment/>
      <protection/>
    </xf>
    <xf numFmtId="180" fontId="4" fillId="0" borderId="24" xfId="0" applyNumberFormat="1" applyFont="1" applyBorder="1" applyAlignment="1" applyProtection="1">
      <alignment/>
      <protection/>
    </xf>
    <xf numFmtId="180" fontId="4" fillId="0" borderId="22" xfId="0" applyNumberFormat="1" applyFont="1" applyBorder="1" applyAlignment="1" applyProtection="1">
      <alignment/>
      <protection/>
    </xf>
    <xf numFmtId="180" fontId="4" fillId="0" borderId="23" xfId="0" applyNumberFormat="1" applyFont="1" applyBorder="1" applyAlignment="1" applyProtection="1">
      <alignment/>
      <protection/>
    </xf>
    <xf numFmtId="180" fontId="6" fillId="0" borderId="14" xfId="0" applyNumberFormat="1" applyFont="1" applyBorder="1" applyAlignment="1" applyProtection="1">
      <alignment/>
      <protection/>
    </xf>
    <xf numFmtId="180" fontId="6" fillId="0" borderId="15" xfId="0" applyNumberFormat="1" applyFont="1" applyBorder="1" applyAlignment="1" applyProtection="1">
      <alignment/>
      <protection/>
    </xf>
    <xf numFmtId="180" fontId="5" fillId="0" borderId="31" xfId="0" applyNumberFormat="1" applyFont="1" applyBorder="1" applyAlignment="1" applyProtection="1">
      <alignment/>
      <protection/>
    </xf>
    <xf numFmtId="180" fontId="5" fillId="0" borderId="32" xfId="0" applyNumberFormat="1" applyFont="1" applyBorder="1" applyAlignment="1" applyProtection="1">
      <alignment/>
      <protection/>
    </xf>
    <xf numFmtId="180" fontId="5" fillId="0" borderId="33" xfId="0" applyNumberFormat="1" applyFont="1" applyBorder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Alignment="1">
      <alignment/>
    </xf>
    <xf numFmtId="180" fontId="51" fillId="0" borderId="0" xfId="0" applyNumberFormat="1" applyFont="1" applyBorder="1" applyAlignment="1" applyProtection="1">
      <alignment horizontal="left" wrapText="1" indent="1"/>
      <protection/>
    </xf>
    <xf numFmtId="180" fontId="51" fillId="0" borderId="0" xfId="0" applyNumberFormat="1" applyFont="1" applyBorder="1" applyAlignment="1" applyProtection="1">
      <alignment wrapText="1"/>
      <protection/>
    </xf>
    <xf numFmtId="180" fontId="51" fillId="0" borderId="22" xfId="0" applyNumberFormat="1" applyFont="1" applyBorder="1" applyAlignment="1" applyProtection="1">
      <alignment horizontal="right"/>
      <protection/>
    </xf>
    <xf numFmtId="180" fontId="51" fillId="0" borderId="23" xfId="0" applyNumberFormat="1" applyFont="1" applyBorder="1" applyAlignment="1" applyProtection="1">
      <alignment horizontal="right"/>
      <protection/>
    </xf>
    <xf numFmtId="180" fontId="51" fillId="0" borderId="30" xfId="0" applyNumberFormat="1" applyFont="1" applyBorder="1" applyAlignment="1" applyProtection="1">
      <alignment horizontal="right"/>
      <protection/>
    </xf>
    <xf numFmtId="180" fontId="51" fillId="0" borderId="23" xfId="0" applyNumberFormat="1" applyFont="1" applyBorder="1" applyAlignment="1" applyProtection="1">
      <alignment horizontal="right" wrapText="1"/>
      <protection/>
    </xf>
    <xf numFmtId="180" fontId="51" fillId="0" borderId="24" xfId="0" applyNumberFormat="1" applyFont="1" applyBorder="1" applyAlignment="1" applyProtection="1">
      <alignment horizontal="right"/>
      <protection/>
    </xf>
    <xf numFmtId="180" fontId="51" fillId="0" borderId="0" xfId="0" applyNumberFormat="1" applyFont="1" applyAlignment="1">
      <alignment horizontal="right"/>
    </xf>
    <xf numFmtId="180" fontId="50" fillId="0" borderId="0" xfId="0" applyNumberFormat="1" applyFont="1" applyBorder="1" applyAlignment="1" applyProtection="1">
      <alignment horizontal="left"/>
      <protection/>
    </xf>
    <xf numFmtId="180" fontId="50" fillId="0" borderId="0" xfId="0" applyNumberFormat="1" applyFont="1" applyBorder="1" applyAlignment="1" applyProtection="1">
      <alignment horizontal="right"/>
      <protection/>
    </xf>
    <xf numFmtId="180" fontId="50" fillId="0" borderId="22" xfId="0" applyNumberFormat="1" applyFont="1" applyBorder="1" applyAlignment="1" applyProtection="1">
      <alignment horizontal="right"/>
      <protection/>
    </xf>
    <xf numFmtId="180" fontId="50" fillId="0" borderId="23" xfId="0" applyNumberFormat="1" applyFont="1" applyBorder="1" applyAlignment="1" applyProtection="1">
      <alignment horizontal="right"/>
      <protection/>
    </xf>
    <xf numFmtId="180" fontId="50" fillId="0" borderId="30" xfId="0" applyNumberFormat="1" applyFont="1" applyBorder="1" applyAlignment="1" applyProtection="1">
      <alignment horizontal="right"/>
      <protection/>
    </xf>
    <xf numFmtId="180" fontId="50" fillId="0" borderId="24" xfId="0" applyNumberFormat="1" applyFont="1" applyBorder="1" applyAlignment="1" applyProtection="1">
      <alignment horizontal="right"/>
      <protection/>
    </xf>
    <xf numFmtId="180" fontId="50" fillId="0" borderId="0" xfId="0" applyNumberFormat="1" applyFont="1" applyAlignment="1">
      <alignment horizontal="right"/>
    </xf>
    <xf numFmtId="180" fontId="50" fillId="0" borderId="29" xfId="0" applyNumberFormat="1" applyFont="1" applyBorder="1" applyAlignment="1" applyProtection="1">
      <alignment horizontal="left"/>
      <protection/>
    </xf>
    <xf numFmtId="180" fontId="50" fillId="0" borderId="29" xfId="0" applyNumberFormat="1" applyFont="1" applyBorder="1" applyAlignment="1" applyProtection="1">
      <alignment horizontal="right"/>
      <protection/>
    </xf>
    <xf numFmtId="180" fontId="50" fillId="0" borderId="31" xfId="0" applyNumberFormat="1" applyFont="1" applyBorder="1" applyAlignment="1" applyProtection="1">
      <alignment horizontal="right"/>
      <protection/>
    </xf>
    <xf numFmtId="180" fontId="50" fillId="0" borderId="32" xfId="0" applyNumberFormat="1" applyFont="1" applyBorder="1" applyAlignment="1" applyProtection="1">
      <alignment horizontal="right"/>
      <protection/>
    </xf>
    <xf numFmtId="180" fontId="50" fillId="0" borderId="34" xfId="0" applyNumberFormat="1" applyFont="1" applyBorder="1" applyAlignment="1" applyProtection="1">
      <alignment horizontal="right"/>
      <protection/>
    </xf>
    <xf numFmtId="180" fontId="50" fillId="0" borderId="33" xfId="0" applyNumberFormat="1" applyFont="1" applyBorder="1" applyAlignment="1" applyProtection="1">
      <alignment horizontal="right"/>
      <protection/>
    </xf>
    <xf numFmtId="180" fontId="52" fillId="0" borderId="0" xfId="0" applyNumberFormat="1" applyFont="1" applyAlignment="1" applyProtection="1">
      <alignment wrapText="1"/>
      <protection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>
      <alignment/>
    </xf>
    <xf numFmtId="180" fontId="4" fillId="0" borderId="21" xfId="0" applyNumberFormat="1" applyFont="1" applyBorder="1" applyAlignment="1" applyProtection="1">
      <alignment wrapText="1"/>
      <protection/>
    </xf>
    <xf numFmtId="180" fontId="6" fillId="0" borderId="16" xfId="0" applyNumberFormat="1" applyFont="1" applyBorder="1" applyAlignment="1" applyProtection="1">
      <alignment/>
      <protection/>
    </xf>
    <xf numFmtId="180" fontId="6" fillId="0" borderId="22" xfId="0" applyNumberFormat="1" applyFont="1" applyBorder="1" applyAlignment="1" applyProtection="1">
      <alignment/>
      <protection/>
    </xf>
    <xf numFmtId="180" fontId="6" fillId="0" borderId="23" xfId="0" applyNumberFormat="1" applyFont="1" applyBorder="1" applyAlignment="1" applyProtection="1">
      <alignment/>
      <protection/>
    </xf>
    <xf numFmtId="180" fontId="6" fillId="0" borderId="24" xfId="0" applyNumberFormat="1" applyFont="1" applyBorder="1" applyAlignment="1" applyProtection="1">
      <alignment/>
      <protection/>
    </xf>
    <xf numFmtId="180" fontId="6" fillId="0" borderId="24" xfId="0" applyNumberFormat="1" applyFont="1" applyFill="1" applyBorder="1" applyAlignment="1" applyProtection="1">
      <alignment/>
      <protection/>
    </xf>
    <xf numFmtId="180" fontId="4" fillId="0" borderId="21" xfId="0" applyNumberFormat="1" applyFont="1" applyBorder="1" applyAlignment="1" applyProtection="1">
      <alignment horizontal="left"/>
      <protection/>
    </xf>
    <xf numFmtId="180" fontId="4" fillId="0" borderId="24" xfId="0" applyNumberFormat="1" applyFont="1" applyBorder="1" applyAlignment="1" applyProtection="1">
      <alignment wrapText="1"/>
      <protection/>
    </xf>
    <xf numFmtId="180" fontId="4" fillId="0" borderId="22" xfId="0" applyNumberFormat="1" applyFont="1" applyBorder="1" applyAlignment="1" applyProtection="1">
      <alignment wrapText="1"/>
      <protection/>
    </xf>
    <xf numFmtId="180" fontId="4" fillId="0" borderId="23" xfId="0" applyNumberFormat="1" applyFont="1" applyBorder="1" applyAlignment="1" applyProtection="1">
      <alignment wrapText="1"/>
      <protection/>
    </xf>
    <xf numFmtId="180" fontId="5" fillId="0" borderId="24" xfId="0" applyNumberFormat="1" applyFont="1" applyFill="1" applyBorder="1" applyAlignment="1" applyProtection="1">
      <alignment/>
      <protection/>
    </xf>
    <xf numFmtId="180" fontId="7" fillId="0" borderId="14" xfId="0" applyNumberFormat="1" applyFont="1" applyBorder="1" applyAlignment="1" applyProtection="1">
      <alignment horizontal="left" indent="1"/>
      <protection/>
    </xf>
    <xf numFmtId="180" fontId="7" fillId="0" borderId="13" xfId="0" applyNumberFormat="1" applyFont="1" applyBorder="1" applyAlignment="1" applyProtection="1">
      <alignment wrapText="1"/>
      <protection/>
    </xf>
    <xf numFmtId="180" fontId="6" fillId="0" borderId="31" xfId="0" applyNumberFormat="1" applyFont="1" applyFill="1" applyBorder="1" applyAlignment="1" applyProtection="1">
      <alignment/>
      <protection/>
    </xf>
    <xf numFmtId="180" fontId="6" fillId="0" borderId="32" xfId="0" applyNumberFormat="1" applyFont="1" applyFill="1" applyBorder="1" applyAlignment="1" applyProtection="1">
      <alignment/>
      <protection/>
    </xf>
    <xf numFmtId="180" fontId="7" fillId="0" borderId="33" xfId="0" applyNumberFormat="1" applyFont="1" applyBorder="1" applyAlignment="1" applyProtection="1">
      <alignment wrapText="1"/>
      <protection/>
    </xf>
    <xf numFmtId="180" fontId="7" fillId="0" borderId="31" xfId="0" applyNumberFormat="1" applyFont="1" applyBorder="1" applyAlignment="1" applyProtection="1">
      <alignment wrapText="1"/>
      <protection/>
    </xf>
    <xf numFmtId="180" fontId="7" fillId="0" borderId="32" xfId="0" applyNumberFormat="1" applyFont="1" applyBorder="1" applyAlignment="1" applyProtection="1">
      <alignment wrapText="1"/>
      <protection/>
    </xf>
    <xf numFmtId="180" fontId="6" fillId="0" borderId="33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5" fillId="0" borderId="26" xfId="0" applyFont="1" applyBorder="1" applyAlignment="1" applyProtection="1">
      <alignment horizontal="center" vertical="top"/>
      <protection/>
    </xf>
    <xf numFmtId="0" fontId="5" fillId="0" borderId="27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5" fillId="0" borderId="25" xfId="0" applyFont="1" applyBorder="1" applyAlignment="1" applyProtection="1">
      <alignment horizontal="center" vertical="top"/>
      <protection/>
    </xf>
    <xf numFmtId="180" fontId="8" fillId="0" borderId="0" xfId="0" applyNumberFormat="1" applyFont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right" wrapText="1"/>
      <protection/>
    </xf>
    <xf numFmtId="0" fontId="0" fillId="0" borderId="29" xfId="0" applyFont="1" applyBorder="1" applyAlignment="1" applyProtection="1">
      <alignment horizontal="right" wrapText="1"/>
      <protection/>
    </xf>
    <xf numFmtId="0" fontId="8" fillId="0" borderId="29" xfId="0" applyFont="1" applyBorder="1" applyAlignment="1" applyProtection="1">
      <alignment horizontal="right" wrapText="1"/>
      <protection/>
    </xf>
    <xf numFmtId="180" fontId="52" fillId="0" borderId="0" xfId="0" applyNumberFormat="1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0"/>
  <sheetViews>
    <sheetView showGridLines="0" tabSelected="1" zoomScalePageLayoutView="0" workbookViewId="0" topLeftCell="J1">
      <selection activeCell="W19" sqref="W19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4" width="10.7109375" style="3" customWidth="1"/>
    <col min="15" max="15" width="11.7109375" style="3" customWidth="1"/>
    <col min="16" max="22" width="10.7109375" style="3" customWidth="1"/>
    <col min="23" max="23" width="10.7109375" style="3" bestFit="1" customWidth="1"/>
    <col min="24" max="16384" width="9.140625" style="3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s="6" customFormat="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10" customFormat="1" ht="16.5" customHeight="1">
      <c r="A4" s="7"/>
      <c r="B4" s="8"/>
      <c r="C4" s="9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s="10" customFormat="1" ht="81.75" customHeight="1">
      <c r="A5" s="11"/>
      <c r="B5" s="12" t="s">
        <v>2</v>
      </c>
      <c r="C5" s="13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0" t="s">
        <v>21</v>
      </c>
    </row>
    <row r="6" spans="1:21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7"/>
      <c r="T6" s="17"/>
      <c r="U6" s="18"/>
    </row>
    <row r="7" spans="1:21" s="10" customFormat="1" ht="12.75">
      <c r="A7" s="19"/>
      <c r="B7" s="20" t="s">
        <v>22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4"/>
      <c r="C8" s="1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2" s="10" customFormat="1" ht="12.75">
      <c r="A9" s="25"/>
      <c r="B9" s="52" t="s">
        <v>23</v>
      </c>
      <c r="C9" s="53" t="s">
        <v>24</v>
      </c>
      <c r="D9" s="54">
        <v>10736160260</v>
      </c>
      <c r="E9" s="55">
        <v>4018635075</v>
      </c>
      <c r="F9" s="55">
        <v>600354065</v>
      </c>
      <c r="G9" s="55">
        <v>0</v>
      </c>
      <c r="H9" s="55">
        <v>0</v>
      </c>
      <c r="I9" s="55">
        <v>128177561</v>
      </c>
      <c r="J9" s="55">
        <v>1621134006</v>
      </c>
      <c r="K9" s="55">
        <v>10316704819</v>
      </c>
      <c r="L9" s="56">
        <v>27421165786</v>
      </c>
      <c r="M9" s="57">
        <v>3665656432</v>
      </c>
      <c r="N9" s="58">
        <v>5060139708</v>
      </c>
      <c r="O9" s="55">
        <v>2248237127</v>
      </c>
      <c r="P9" s="58">
        <v>1010922046</v>
      </c>
      <c r="Q9" s="58">
        <v>888669808</v>
      </c>
      <c r="R9" s="58"/>
      <c r="S9" s="58">
        <v>10743065455</v>
      </c>
      <c r="T9" s="55">
        <v>4130296815</v>
      </c>
      <c r="U9" s="56">
        <v>27746987391</v>
      </c>
      <c r="V9" s="59">
        <v>5580137931</v>
      </c>
    </row>
    <row r="10" spans="1:22" s="10" customFormat="1" ht="12.75">
      <c r="A10" s="25"/>
      <c r="B10" s="52" t="s">
        <v>25</v>
      </c>
      <c r="C10" s="53" t="s">
        <v>26</v>
      </c>
      <c r="D10" s="54">
        <v>7438424729</v>
      </c>
      <c r="E10" s="55">
        <v>5060804605</v>
      </c>
      <c r="F10" s="55">
        <v>1637347316</v>
      </c>
      <c r="G10" s="55">
        <v>0</v>
      </c>
      <c r="H10" s="55">
        <v>0</v>
      </c>
      <c r="I10" s="55">
        <v>928987651</v>
      </c>
      <c r="J10" s="55">
        <v>2532449683</v>
      </c>
      <c r="K10" s="55">
        <v>5174405073</v>
      </c>
      <c r="L10" s="56">
        <v>22772419057</v>
      </c>
      <c r="M10" s="57">
        <v>3121130197</v>
      </c>
      <c r="N10" s="58">
        <v>6431542612</v>
      </c>
      <c r="O10" s="55">
        <v>3010934682</v>
      </c>
      <c r="P10" s="58">
        <v>1160645372</v>
      </c>
      <c r="Q10" s="58">
        <v>749089525</v>
      </c>
      <c r="R10" s="58"/>
      <c r="S10" s="58">
        <v>4900702677</v>
      </c>
      <c r="T10" s="55">
        <v>3044888345</v>
      </c>
      <c r="U10" s="56">
        <v>22418933410</v>
      </c>
      <c r="V10" s="59">
        <v>2424988663</v>
      </c>
    </row>
    <row r="11" spans="1:22" s="10" customFormat="1" ht="12.75">
      <c r="A11" s="25"/>
      <c r="B11" s="52" t="s">
        <v>27</v>
      </c>
      <c r="C11" s="53" t="s">
        <v>28</v>
      </c>
      <c r="D11" s="54">
        <v>48096569648</v>
      </c>
      <c r="E11" s="55">
        <v>42234913205</v>
      </c>
      <c r="F11" s="55">
        <v>18348841362</v>
      </c>
      <c r="G11" s="55">
        <v>0</v>
      </c>
      <c r="H11" s="55">
        <v>0</v>
      </c>
      <c r="I11" s="55">
        <v>7964930594</v>
      </c>
      <c r="J11" s="55">
        <v>14751166724</v>
      </c>
      <c r="K11" s="55">
        <v>52774663725</v>
      </c>
      <c r="L11" s="56">
        <v>184171085258</v>
      </c>
      <c r="M11" s="57">
        <v>33539542633</v>
      </c>
      <c r="N11" s="58">
        <v>59036128184</v>
      </c>
      <c r="O11" s="55">
        <v>25631723772</v>
      </c>
      <c r="P11" s="58">
        <v>10773147413</v>
      </c>
      <c r="Q11" s="58">
        <v>6579516126</v>
      </c>
      <c r="R11" s="58"/>
      <c r="S11" s="58">
        <v>29609205982</v>
      </c>
      <c r="T11" s="55">
        <v>20525897815</v>
      </c>
      <c r="U11" s="56">
        <v>185695161925</v>
      </c>
      <c r="V11" s="59">
        <v>7632365005</v>
      </c>
    </row>
    <row r="12" spans="1:22" s="10" customFormat="1" ht="12.75">
      <c r="A12" s="25"/>
      <c r="B12" s="52" t="s">
        <v>29</v>
      </c>
      <c r="C12" s="53" t="s">
        <v>30</v>
      </c>
      <c r="D12" s="54">
        <v>24630421528</v>
      </c>
      <c r="E12" s="55">
        <v>19435926958</v>
      </c>
      <c r="F12" s="55">
        <v>5858356758</v>
      </c>
      <c r="G12" s="55">
        <v>0</v>
      </c>
      <c r="H12" s="55">
        <v>0</v>
      </c>
      <c r="I12" s="55">
        <v>1174717990</v>
      </c>
      <c r="J12" s="55">
        <v>4694985860</v>
      </c>
      <c r="K12" s="55">
        <v>26523591330</v>
      </c>
      <c r="L12" s="56">
        <v>82318000424</v>
      </c>
      <c r="M12" s="57">
        <v>16358357960</v>
      </c>
      <c r="N12" s="58">
        <v>25898247609</v>
      </c>
      <c r="O12" s="55">
        <v>10060185927</v>
      </c>
      <c r="P12" s="58">
        <v>2361809524</v>
      </c>
      <c r="Q12" s="58">
        <v>1827367212</v>
      </c>
      <c r="R12" s="58"/>
      <c r="S12" s="58">
        <v>18380308326</v>
      </c>
      <c r="T12" s="55">
        <v>8771994698</v>
      </c>
      <c r="U12" s="56">
        <v>83658271256</v>
      </c>
      <c r="V12" s="59">
        <v>8933289197</v>
      </c>
    </row>
    <row r="13" spans="1:22" s="10" customFormat="1" ht="12.75">
      <c r="A13" s="25"/>
      <c r="B13" s="52" t="s">
        <v>31</v>
      </c>
      <c r="C13" s="53" t="s">
        <v>32</v>
      </c>
      <c r="D13" s="54">
        <v>8091773780</v>
      </c>
      <c r="E13" s="55">
        <v>3004362723</v>
      </c>
      <c r="F13" s="55">
        <v>1027156478</v>
      </c>
      <c r="G13" s="55">
        <v>0</v>
      </c>
      <c r="H13" s="55">
        <v>0</v>
      </c>
      <c r="I13" s="55">
        <v>274491998</v>
      </c>
      <c r="J13" s="55">
        <v>1105743106</v>
      </c>
      <c r="K13" s="55">
        <v>8053470666</v>
      </c>
      <c r="L13" s="56">
        <v>21556998751</v>
      </c>
      <c r="M13" s="57">
        <v>2249485903</v>
      </c>
      <c r="N13" s="58">
        <v>4236831395</v>
      </c>
      <c r="O13" s="55">
        <v>1248884428</v>
      </c>
      <c r="P13" s="58">
        <v>335064756</v>
      </c>
      <c r="Q13" s="58">
        <v>431809836</v>
      </c>
      <c r="R13" s="58"/>
      <c r="S13" s="58">
        <v>12292531164</v>
      </c>
      <c r="T13" s="55">
        <v>1956061842</v>
      </c>
      <c r="U13" s="56">
        <v>22750669324</v>
      </c>
      <c r="V13" s="59">
        <v>4886797834</v>
      </c>
    </row>
    <row r="14" spans="1:22" s="10" customFormat="1" ht="12.75">
      <c r="A14" s="25"/>
      <c r="B14" s="52" t="s">
        <v>33</v>
      </c>
      <c r="C14" s="53" t="s">
        <v>34</v>
      </c>
      <c r="D14" s="54">
        <v>7920804491</v>
      </c>
      <c r="E14" s="55">
        <v>5081582365</v>
      </c>
      <c r="F14" s="55">
        <v>887957555</v>
      </c>
      <c r="G14" s="55">
        <v>0</v>
      </c>
      <c r="H14" s="55">
        <v>0</v>
      </c>
      <c r="I14" s="55">
        <v>769595277</v>
      </c>
      <c r="J14" s="55">
        <v>2388763852</v>
      </c>
      <c r="K14" s="55">
        <v>7384076748</v>
      </c>
      <c r="L14" s="56">
        <v>24432780288</v>
      </c>
      <c r="M14" s="57">
        <v>3672978234</v>
      </c>
      <c r="N14" s="58">
        <v>5951809376</v>
      </c>
      <c r="O14" s="55">
        <v>2205332360</v>
      </c>
      <c r="P14" s="58">
        <v>696715656</v>
      </c>
      <c r="Q14" s="58">
        <v>786197208</v>
      </c>
      <c r="R14" s="58"/>
      <c r="S14" s="58">
        <v>7248312948</v>
      </c>
      <c r="T14" s="55">
        <v>2534472591</v>
      </c>
      <c r="U14" s="56">
        <v>23095818373</v>
      </c>
      <c r="V14" s="59">
        <v>3488771437</v>
      </c>
    </row>
    <row r="15" spans="1:22" s="10" customFormat="1" ht="12.75">
      <c r="A15" s="25"/>
      <c r="B15" s="52" t="s">
        <v>35</v>
      </c>
      <c r="C15" s="53" t="s">
        <v>36</v>
      </c>
      <c r="D15" s="54">
        <v>6225860409</v>
      </c>
      <c r="E15" s="55">
        <v>3618199167</v>
      </c>
      <c r="F15" s="55">
        <v>1159137247</v>
      </c>
      <c r="G15" s="55">
        <v>0</v>
      </c>
      <c r="H15" s="55">
        <v>0</v>
      </c>
      <c r="I15" s="55">
        <v>247660138</v>
      </c>
      <c r="J15" s="55">
        <v>3372127242</v>
      </c>
      <c r="K15" s="55">
        <v>6445854987</v>
      </c>
      <c r="L15" s="56">
        <v>21068839190</v>
      </c>
      <c r="M15" s="57">
        <v>2665054771</v>
      </c>
      <c r="N15" s="58">
        <v>5883160694</v>
      </c>
      <c r="O15" s="55">
        <v>2256873145</v>
      </c>
      <c r="P15" s="58">
        <v>898972651</v>
      </c>
      <c r="Q15" s="58">
        <v>642046598</v>
      </c>
      <c r="R15" s="58"/>
      <c r="S15" s="58">
        <v>7572190560</v>
      </c>
      <c r="T15" s="55">
        <v>2431830970</v>
      </c>
      <c r="U15" s="56">
        <v>22350129389</v>
      </c>
      <c r="V15" s="59">
        <v>3051644775</v>
      </c>
    </row>
    <row r="16" spans="1:22" s="10" customFormat="1" ht="12.75">
      <c r="A16" s="25"/>
      <c r="B16" s="52" t="s">
        <v>37</v>
      </c>
      <c r="C16" s="53" t="s">
        <v>38</v>
      </c>
      <c r="D16" s="54">
        <v>3480338840</v>
      </c>
      <c r="E16" s="55">
        <v>1817486823</v>
      </c>
      <c r="F16" s="55">
        <v>356842031</v>
      </c>
      <c r="G16" s="55">
        <v>0</v>
      </c>
      <c r="H16" s="55">
        <v>0</v>
      </c>
      <c r="I16" s="55">
        <v>151581533</v>
      </c>
      <c r="J16" s="55">
        <v>696096605</v>
      </c>
      <c r="K16" s="55">
        <v>2349724319</v>
      </c>
      <c r="L16" s="56">
        <v>8852070151</v>
      </c>
      <c r="M16" s="57">
        <v>1544762562</v>
      </c>
      <c r="N16" s="58">
        <v>2424684688</v>
      </c>
      <c r="O16" s="55">
        <v>865995075</v>
      </c>
      <c r="P16" s="58">
        <v>356295744</v>
      </c>
      <c r="Q16" s="58">
        <v>301126582</v>
      </c>
      <c r="R16" s="58"/>
      <c r="S16" s="58">
        <v>2462108386</v>
      </c>
      <c r="T16" s="55">
        <v>871498512</v>
      </c>
      <c r="U16" s="56">
        <v>8826471549</v>
      </c>
      <c r="V16" s="59">
        <v>1063083200</v>
      </c>
    </row>
    <row r="17" spans="1:22" s="10" customFormat="1" ht="12.75">
      <c r="A17" s="25"/>
      <c r="B17" s="60" t="s">
        <v>39</v>
      </c>
      <c r="C17" s="53" t="s">
        <v>40</v>
      </c>
      <c r="D17" s="54">
        <v>26727840850</v>
      </c>
      <c r="E17" s="55">
        <v>17437865231</v>
      </c>
      <c r="F17" s="55">
        <v>781849871</v>
      </c>
      <c r="G17" s="55">
        <v>0</v>
      </c>
      <c r="H17" s="55">
        <v>0</v>
      </c>
      <c r="I17" s="55">
        <v>2057982065</v>
      </c>
      <c r="J17" s="55">
        <v>3715987184</v>
      </c>
      <c r="K17" s="55">
        <v>24095783731</v>
      </c>
      <c r="L17" s="56">
        <v>74817308932</v>
      </c>
      <c r="M17" s="57">
        <v>16244038729</v>
      </c>
      <c r="N17" s="58">
        <v>25107178390</v>
      </c>
      <c r="O17" s="55">
        <v>6055374381</v>
      </c>
      <c r="P17" s="58">
        <v>3293102967</v>
      </c>
      <c r="Q17" s="58">
        <v>2552135184</v>
      </c>
      <c r="R17" s="58"/>
      <c r="S17" s="58">
        <v>10149535870</v>
      </c>
      <c r="T17" s="55">
        <v>10798961268</v>
      </c>
      <c r="U17" s="56">
        <v>74200326789</v>
      </c>
      <c r="V17" s="59">
        <v>4436803232</v>
      </c>
    </row>
    <row r="18" spans="1:23" s="10" customFormat="1" ht="12.75">
      <c r="A18" s="26"/>
      <c r="B18" s="61" t="s">
        <v>627</v>
      </c>
      <c r="C18" s="62"/>
      <c r="D18" s="63">
        <f aca="true" t="shared" si="0" ref="D18:V18">SUM(D9:D17)</f>
        <v>143348194535</v>
      </c>
      <c r="E18" s="64">
        <f t="shared" si="0"/>
        <v>101709776152</v>
      </c>
      <c r="F18" s="64">
        <f t="shared" si="0"/>
        <v>30657842683</v>
      </c>
      <c r="G18" s="64">
        <f t="shared" si="0"/>
        <v>0</v>
      </c>
      <c r="H18" s="64">
        <f t="shared" si="0"/>
        <v>0</v>
      </c>
      <c r="I18" s="64">
        <f t="shared" si="0"/>
        <v>13698124807</v>
      </c>
      <c r="J18" s="64">
        <f t="shared" si="0"/>
        <v>34878454262</v>
      </c>
      <c r="K18" s="64">
        <f t="shared" si="0"/>
        <v>143118275398</v>
      </c>
      <c r="L18" s="65">
        <f t="shared" si="0"/>
        <v>467410667837</v>
      </c>
      <c r="M18" s="66">
        <f t="shared" si="0"/>
        <v>83061007421</v>
      </c>
      <c r="N18" s="67">
        <f t="shared" si="0"/>
        <v>140029722656</v>
      </c>
      <c r="O18" s="64">
        <f t="shared" si="0"/>
        <v>53583540897</v>
      </c>
      <c r="P18" s="67">
        <f t="shared" si="0"/>
        <v>20886676129</v>
      </c>
      <c r="Q18" s="67">
        <f t="shared" si="0"/>
        <v>14757958079</v>
      </c>
      <c r="R18" s="67">
        <f t="shared" si="0"/>
        <v>0</v>
      </c>
      <c r="S18" s="67">
        <f t="shared" si="0"/>
        <v>103357961368</v>
      </c>
      <c r="T18" s="64">
        <f t="shared" si="0"/>
        <v>55065902856</v>
      </c>
      <c r="U18" s="65">
        <f t="shared" si="0"/>
        <v>470742769406</v>
      </c>
      <c r="V18" s="59">
        <f t="shared" si="0"/>
        <v>41497881274</v>
      </c>
      <c r="W18" s="59">
        <f>U18-V18</f>
        <v>429244888132</v>
      </c>
    </row>
    <row r="19" spans="1:22" s="10" customFormat="1" ht="12.75" customHeight="1">
      <c r="A19" s="27"/>
      <c r="B19" s="68"/>
      <c r="C19" s="69"/>
      <c r="D19" s="70"/>
      <c r="E19" s="71"/>
      <c r="F19" s="71"/>
      <c r="G19" s="71"/>
      <c r="H19" s="71"/>
      <c r="I19" s="71"/>
      <c r="J19" s="71"/>
      <c r="K19" s="71"/>
      <c r="L19" s="72"/>
      <c r="M19" s="70"/>
      <c r="N19" s="71"/>
      <c r="O19" s="71"/>
      <c r="P19" s="71"/>
      <c r="Q19" s="71"/>
      <c r="R19" s="71"/>
      <c r="S19" s="71"/>
      <c r="T19" s="71"/>
      <c r="U19" s="72"/>
      <c r="V19" s="59"/>
    </row>
    <row r="20" spans="1:22" s="10" customFormat="1" ht="12.75">
      <c r="A20" s="28"/>
      <c r="B20" s="124" t="s">
        <v>41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59"/>
    </row>
    <row r="21" spans="1:22" ht="12.75">
      <c r="A21" s="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4"/>
    </row>
    <row r="22" spans="1:22" ht="12.75">
      <c r="A22" s="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</row>
    <row r="23" spans="1:22" ht="12.75">
      <c r="A23" s="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</row>
    <row r="24" spans="1:22" ht="12.75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 ht="12.75">
      <c r="A25" s="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1:22" ht="12.75">
      <c r="A26" s="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</row>
    <row r="27" spans="1:22" ht="12.75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</row>
    <row r="28" spans="1:22" ht="12.75">
      <c r="A28" s="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</row>
    <row r="29" spans="1:22" ht="12.75">
      <c r="A29" s="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</row>
    <row r="30" spans="1:22" ht="12.75">
      <c r="A30" s="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4"/>
    </row>
    <row r="31" spans="1:22" ht="12.75">
      <c r="A31" s="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12.75">
      <c r="A32" s="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1:22" ht="12.75">
      <c r="A33" s="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1:22" ht="12.75">
      <c r="A34" s="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1:22" ht="12.75">
      <c r="A35" s="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1:22" ht="12.75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1:22" ht="12.75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1:22" ht="12.75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2" ht="12.75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1:22" ht="12.75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1:22" ht="12.75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2" ht="12.75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1:22" ht="12.75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2" ht="12.75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12.75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2" ht="12.75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12.75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12.75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1:22" ht="12.75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1:22" ht="12.75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1:22" ht="12.75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1:22" ht="12.75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1:22" ht="12.75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1:22" ht="12.75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1:22" ht="12.75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1:22" ht="12.75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1:22" ht="12.75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1:22" ht="12.75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1:22" ht="12.75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1:22" ht="12.75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1:22" ht="12.75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1:22" ht="12.75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1:22" ht="12.75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</row>
    <row r="64" spans="1:22" ht="12.75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1:22" ht="12.75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1:22" ht="12.75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1:22" ht="12.75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  <row r="68" spans="1:22" ht="12.75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/>
    </row>
    <row r="69" spans="1:22" ht="12.75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</row>
    <row r="70" spans="1:22" ht="12.75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</row>
    <row r="71" spans="1:22" ht="12.75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4"/>
    </row>
    <row r="72" spans="1:22" ht="12.75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4"/>
    </row>
    <row r="73" spans="1:22" ht="12.75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4"/>
    </row>
    <row r="74" spans="1:22" ht="12.75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/>
    </row>
    <row r="75" spans="1:22" ht="12.7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4"/>
    </row>
    <row r="76" spans="1:22" ht="12.7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</row>
    <row r="77" spans="1:22" ht="12.7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4"/>
    </row>
    <row r="78" spans="1:22" ht="12.7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4"/>
    </row>
    <row r="79" spans="1:22" ht="12.7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4"/>
    </row>
    <row r="80" spans="1:22" ht="12.7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4"/>
    </row>
    <row r="81" spans="1:22" ht="12.7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4"/>
    </row>
    <row r="82" spans="1:22" ht="12.75">
      <c r="A82" s="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/>
    </row>
    <row r="83" spans="1:22" ht="12.75">
      <c r="A83" s="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</row>
    <row r="84" spans="1:22" ht="12.75">
      <c r="A84" s="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4"/>
    </row>
    <row r="85" spans="2:22" ht="12.7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2:22" ht="12.7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  <row r="87" spans="2:22" ht="12.7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</row>
    <row r="88" spans="2:22" ht="12.7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</row>
    <row r="89" spans="2:22" ht="12.7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</row>
    <row r="90" spans="2:22" ht="12.7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</row>
    <row r="91" spans="2:22" ht="12.7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</row>
    <row r="92" spans="2:22" ht="12.7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</row>
    <row r="93" spans="2:22" ht="12.7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</row>
    <row r="94" spans="2:22" ht="12.7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</row>
    <row r="95" spans="2:22" ht="12.7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</row>
    <row r="96" spans="2:22" ht="12.7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2:22" ht="12.7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</row>
    <row r="98" spans="2:22" ht="12.7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</row>
    <row r="99" spans="2:22" ht="12.7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2:22" ht="12.7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</row>
    <row r="101" spans="2:22" ht="12.7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</row>
    <row r="102" spans="2:22" ht="12.7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2:22" ht="12.7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</row>
    <row r="104" spans="2:22" ht="12.7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2:22" ht="12.7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2:22" ht="12.7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2:22" ht="12.7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  <row r="108" spans="2:22" ht="12.7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</row>
    <row r="109" spans="2:22" ht="12.7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</row>
    <row r="110" spans="2:22" ht="12.7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</row>
    <row r="111" spans="2:22" ht="12.7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</row>
    <row r="112" spans="2:22" ht="12.7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</row>
    <row r="113" spans="2:22" ht="12.7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</row>
    <row r="114" spans="2:22" ht="12.75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</row>
    <row r="115" spans="2:22" ht="12.7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  <row r="116" spans="2:22" ht="12.75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</row>
    <row r="117" spans="2:22" ht="12.75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</row>
    <row r="118" spans="2:22" ht="12.75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</row>
    <row r="119" spans="2:22" ht="12.75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</row>
    <row r="120" spans="2:22" ht="12.75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</row>
    <row r="121" spans="2:22" ht="12.7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</row>
    <row r="122" spans="2:22" ht="12.75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</row>
    <row r="123" spans="2:22" ht="12.75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</row>
    <row r="124" spans="2:22" ht="12.75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</row>
    <row r="125" spans="2:22" ht="12.7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2:22" ht="12.75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2:22" ht="12.75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2:22" ht="12.75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</row>
    <row r="129" spans="2:22" ht="12.7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2:22" ht="12.7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</row>
    <row r="131" spans="2:22" ht="12.7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</row>
    <row r="132" spans="2:22" ht="12.75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2:22" ht="12.75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2:22" ht="12.7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2:22" ht="12.75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</row>
    <row r="136" spans="2:22" ht="12.75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2:22" ht="12.75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  <row r="138" spans="2:22" ht="12.75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2:22" ht="12.7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2:22" ht="12.7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</row>
    <row r="141" spans="2:22" ht="12.75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</row>
    <row r="142" spans="2:22" ht="12.75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2:22" ht="12.75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2:22" ht="12.7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</row>
    <row r="145" spans="2:22" ht="12.75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</row>
    <row r="146" spans="2:22" ht="12.7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2:22" ht="12.75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</row>
    <row r="148" spans="2:22" ht="12.75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</row>
    <row r="149" spans="2:22" ht="12.75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</row>
    <row r="150" spans="2:22" ht="12.75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</row>
    <row r="151" spans="2:22" ht="12.7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</row>
    <row r="152" spans="2:22" ht="12.75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</row>
    <row r="153" spans="2:22" ht="12.75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</row>
    <row r="154" spans="2:22" ht="12.75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</row>
    <row r="155" spans="2:22" ht="12.75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</row>
    <row r="156" spans="2:22" ht="12.75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2:22" ht="12.75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</row>
    <row r="158" spans="2:22" ht="12.75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</row>
    <row r="159" spans="2:22" ht="12.75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</row>
    <row r="160" spans="2:22" ht="12.75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</row>
    <row r="161" spans="2:22" ht="12.75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</row>
    <row r="162" spans="2:22" ht="12.75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</row>
    <row r="163" spans="2:22" ht="12.75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</row>
    <row r="164" spans="2:22" ht="12.75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2:22" ht="12.75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2:22" ht="12.75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2:22" ht="12.75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2:22" ht="12.75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2:22" ht="12.75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2:22" ht="12.75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2:22" ht="12.75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</row>
    <row r="172" spans="2:22" ht="12.75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2:22" ht="12.75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2:22" ht="12.75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</row>
    <row r="175" spans="2:22" ht="12.75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</row>
    <row r="176" spans="2:22" ht="12.75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</row>
    <row r="177" spans="2:22" ht="12.75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</row>
    <row r="178" spans="2:22" ht="12.75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</row>
    <row r="179" spans="2:22" ht="12.75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</row>
    <row r="180" spans="2:22" ht="12.75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</row>
    <row r="181" spans="2:22" ht="12.75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</row>
    <row r="182" spans="2:22" ht="12.75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</row>
    <row r="183" spans="2:22" ht="12.75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</row>
    <row r="184" spans="2:22" ht="12.75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</row>
    <row r="185" spans="2:22" ht="12.75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</row>
    <row r="186" spans="2:22" ht="12.75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</row>
    <row r="187" spans="2:22" ht="12.75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</row>
    <row r="188" spans="2:22" ht="12.75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</row>
    <row r="189" spans="2:22" ht="12.75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</row>
    <row r="190" spans="2:22" ht="12.75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</row>
    <row r="191" spans="2:22" ht="12.75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</row>
    <row r="192" spans="2:22" ht="12.75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</row>
    <row r="193" spans="2:22" ht="12.75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</row>
    <row r="194" spans="2:22" ht="12.75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</row>
    <row r="195" spans="2:22" ht="12.75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</row>
    <row r="196" spans="2:22" ht="12.75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</row>
    <row r="197" spans="2:22" ht="12.75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</row>
    <row r="198" spans="2:22" ht="12.75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</row>
    <row r="199" spans="2:22" ht="12.75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</row>
    <row r="200" spans="2:22" ht="12.75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</row>
    <row r="201" spans="2:22" ht="12.75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</row>
    <row r="202" spans="2:22" ht="12.75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</row>
    <row r="203" spans="2:22" ht="12.75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</row>
    <row r="204" spans="2:22" ht="12.75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</row>
    <row r="205" spans="2:22" ht="12.75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</row>
    <row r="206" spans="2:22" ht="12.75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</row>
    <row r="207" spans="2:22" ht="12.75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</row>
    <row r="208" spans="2:22" ht="12.75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</row>
    <row r="209" spans="2:22" ht="12.75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</row>
    <row r="210" spans="2:22" ht="12.75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</row>
    <row r="211" spans="2:22" ht="12.75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</row>
    <row r="212" spans="2:22" ht="12.75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</row>
    <row r="213" spans="2:22" ht="12.75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</row>
    <row r="214" spans="2:22" ht="12.75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</row>
    <row r="215" spans="2:22" ht="12.75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</row>
    <row r="216" spans="2:22" ht="12.75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</row>
    <row r="217" spans="2:22" ht="12.75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</row>
    <row r="218" spans="2:22" ht="12.75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</row>
    <row r="219" spans="2:22" ht="12.75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</row>
    <row r="220" spans="2:22" ht="12.75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</row>
    <row r="221" spans="2:22" ht="12.75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</row>
    <row r="222" spans="2:22" ht="12.75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</row>
    <row r="223" spans="2:22" ht="12.75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</row>
    <row r="224" spans="2:22" ht="12.75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</row>
    <row r="225" spans="2:22" ht="12.75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</row>
    <row r="226" spans="2:22" ht="12.75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</row>
    <row r="227" spans="2:22" ht="12.75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</row>
    <row r="228" spans="2:22" ht="12.75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</row>
    <row r="229" spans="2:22" ht="12.75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</row>
    <row r="230" spans="2:22" ht="12.75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</row>
    <row r="231" spans="2:22" ht="12.75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</row>
    <row r="232" spans="2:22" ht="12.75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</row>
    <row r="233" spans="2:22" ht="12.75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</row>
    <row r="234" spans="2:22" ht="12.75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</row>
    <row r="235" spans="2:22" ht="12.75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</row>
    <row r="236" spans="2:22" ht="12.75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</row>
    <row r="237" spans="2:22" ht="12.75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</row>
    <row r="238" spans="2:22" ht="12.75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</row>
    <row r="239" spans="2:22" ht="12.75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</row>
    <row r="240" spans="2:22" ht="12.75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</row>
    <row r="241" spans="2:22" ht="12.75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</row>
    <row r="242" spans="2:22" ht="12.75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</row>
    <row r="243" spans="2:22" ht="12.75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</row>
    <row r="244" spans="2:22" ht="12.75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</row>
    <row r="245" spans="2:22" ht="12.75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</row>
    <row r="246" spans="2:22" ht="12.75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</row>
    <row r="247" spans="2:22" ht="12.75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</row>
    <row r="248" spans="2:22" ht="12.75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</row>
    <row r="249" spans="2:22" ht="12.75"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</row>
    <row r="250" spans="2:22" ht="12.75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</row>
    <row r="251" spans="2:22" ht="12.75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</row>
    <row r="252" spans="2:22" ht="12.75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</row>
    <row r="253" spans="2:22" ht="12.75"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</row>
    <row r="254" spans="2:22" ht="12.75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</row>
    <row r="255" spans="2:22" ht="12.75"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</row>
    <row r="256" spans="2:22" ht="12.75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</row>
    <row r="257" spans="2:22" ht="12.75"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</row>
    <row r="258" spans="2:22" ht="12.75"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</row>
    <row r="259" spans="2:22" ht="12.75"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</row>
    <row r="260" spans="2:22" ht="12.75"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</row>
    <row r="261" spans="2:22" ht="12.75"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</row>
    <row r="262" spans="2:22" ht="12.75"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</row>
    <row r="263" spans="2:22" ht="12.75"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</row>
    <row r="264" spans="2:22" ht="12.75"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</row>
    <row r="265" spans="2:22" ht="12.75"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</row>
    <row r="266" spans="2:22" ht="12.75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</row>
    <row r="267" spans="2:22" ht="12.75"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</row>
    <row r="268" spans="2:22" ht="12.75"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</row>
    <row r="269" spans="2:22" ht="12.75"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</row>
    <row r="270" spans="2:22" ht="12.75"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</row>
    <row r="271" spans="2:22" ht="12.75"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</row>
    <row r="272" spans="2:22" ht="12.75"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</row>
    <row r="273" spans="2:22" ht="12.75"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</row>
    <row r="274" spans="2:22" ht="12.75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</row>
    <row r="275" spans="2:22" ht="12.75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</row>
    <row r="276" spans="2:22" ht="12.75"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</row>
    <row r="277" spans="2:22" ht="12.75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</row>
    <row r="278" spans="2:22" ht="12.75"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</row>
    <row r="279" spans="2:22" ht="12.75"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</row>
    <row r="280" spans="2:22" ht="12.75"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</row>
    <row r="281" spans="2:22" ht="12.75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</row>
    <row r="282" spans="2:22" ht="12.75"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</row>
    <row r="283" spans="2:22" ht="12.75"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</row>
    <row r="284" spans="2:22" ht="12.75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</row>
    <row r="285" spans="2:22" ht="12.75"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</row>
    <row r="286" spans="2:22" ht="12.75"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</row>
    <row r="287" spans="2:22" ht="12.75"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</row>
    <row r="288" spans="2:22" ht="12.75"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</row>
    <row r="289" spans="2:22" ht="12.75"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</row>
    <row r="290" spans="2:22" ht="12.75"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</row>
    <row r="291" spans="2:22" ht="12.75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</row>
    <row r="292" spans="2:22" ht="12.75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</row>
    <row r="293" spans="2:22" ht="12.75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</row>
    <row r="294" spans="2:22" ht="12.75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</row>
    <row r="295" spans="2:22" ht="12.75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</row>
    <row r="296" spans="2:22" ht="12.75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</row>
    <row r="297" spans="2:22" ht="12.75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</row>
    <row r="298" spans="2:22" ht="12.75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</row>
    <row r="299" spans="2:22" ht="12.75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</row>
    <row r="300" spans="2:22" ht="12.75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</row>
  </sheetData>
  <sheetProtection/>
  <mergeCells count="5">
    <mergeCell ref="D4:L4"/>
    <mergeCell ref="B2:U2"/>
    <mergeCell ref="M4:U4"/>
    <mergeCell ref="B20:U20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" t="s">
        <v>21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602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564</v>
      </c>
      <c r="B9" s="75" t="s">
        <v>326</v>
      </c>
      <c r="C9" s="76" t="s">
        <v>327</v>
      </c>
      <c r="D9" s="77">
        <v>217632366</v>
      </c>
      <c r="E9" s="78">
        <v>103443437</v>
      </c>
      <c r="F9" s="78">
        <v>88658</v>
      </c>
      <c r="G9" s="78">
        <v>0</v>
      </c>
      <c r="H9" s="78">
        <v>0</v>
      </c>
      <c r="I9" s="78">
        <v>0</v>
      </c>
      <c r="J9" s="78">
        <v>61990904</v>
      </c>
      <c r="K9" s="78">
        <v>217069805</v>
      </c>
      <c r="L9" s="79">
        <v>600225170</v>
      </c>
      <c r="M9" s="77">
        <v>109043729</v>
      </c>
      <c r="N9" s="78">
        <v>41395325</v>
      </c>
      <c r="O9" s="78">
        <v>49877060</v>
      </c>
      <c r="P9" s="78">
        <v>13341899</v>
      </c>
      <c r="Q9" s="78">
        <v>11431290</v>
      </c>
      <c r="R9" s="80"/>
      <c r="S9" s="78">
        <v>360098986</v>
      </c>
      <c r="T9" s="78">
        <v>15094601</v>
      </c>
      <c r="U9" s="81">
        <v>600282890</v>
      </c>
      <c r="V9" s="82">
        <v>373544383</v>
      </c>
    </row>
    <row r="10" spans="1:22" ht="13.5">
      <c r="A10" s="47" t="s">
        <v>564</v>
      </c>
      <c r="B10" s="75" t="s">
        <v>328</v>
      </c>
      <c r="C10" s="76" t="s">
        <v>329</v>
      </c>
      <c r="D10" s="77">
        <v>266982594</v>
      </c>
      <c r="E10" s="78">
        <v>295573026</v>
      </c>
      <c r="F10" s="78">
        <v>34792835</v>
      </c>
      <c r="G10" s="78">
        <v>0</v>
      </c>
      <c r="H10" s="78">
        <v>0</v>
      </c>
      <c r="I10" s="78">
        <v>0</v>
      </c>
      <c r="J10" s="78">
        <v>41731256</v>
      </c>
      <c r="K10" s="78">
        <v>310908436</v>
      </c>
      <c r="L10" s="79">
        <v>949988147</v>
      </c>
      <c r="M10" s="77">
        <v>136431188</v>
      </c>
      <c r="N10" s="78">
        <v>272129855</v>
      </c>
      <c r="O10" s="78">
        <v>65724825</v>
      </c>
      <c r="P10" s="78">
        <v>33789036</v>
      </c>
      <c r="Q10" s="78">
        <v>28475535</v>
      </c>
      <c r="R10" s="80"/>
      <c r="S10" s="78">
        <v>245065614</v>
      </c>
      <c r="T10" s="78">
        <v>73109406</v>
      </c>
      <c r="U10" s="81">
        <v>854725459</v>
      </c>
      <c r="V10" s="82">
        <v>158370776</v>
      </c>
    </row>
    <row r="11" spans="1:22" ht="13.5">
      <c r="A11" s="47" t="s">
        <v>564</v>
      </c>
      <c r="B11" s="75" t="s">
        <v>330</v>
      </c>
      <c r="C11" s="76" t="s">
        <v>331</v>
      </c>
      <c r="D11" s="77">
        <v>248591112</v>
      </c>
      <c r="E11" s="78">
        <v>180874320</v>
      </c>
      <c r="F11" s="78">
        <v>0</v>
      </c>
      <c r="G11" s="78">
        <v>0</v>
      </c>
      <c r="H11" s="78">
        <v>0</v>
      </c>
      <c r="I11" s="78">
        <v>10309836</v>
      </c>
      <c r="J11" s="78">
        <v>91905744</v>
      </c>
      <c r="K11" s="78">
        <v>310358004</v>
      </c>
      <c r="L11" s="79">
        <v>842039016</v>
      </c>
      <c r="M11" s="77">
        <v>76370160</v>
      </c>
      <c r="N11" s="78">
        <v>185201184</v>
      </c>
      <c r="O11" s="78">
        <v>32977548</v>
      </c>
      <c r="P11" s="78">
        <v>23285148</v>
      </c>
      <c r="Q11" s="78">
        <v>17121804</v>
      </c>
      <c r="R11" s="80"/>
      <c r="S11" s="78">
        <v>306546684</v>
      </c>
      <c r="T11" s="78">
        <v>96261180</v>
      </c>
      <c r="U11" s="81">
        <v>737763708</v>
      </c>
      <c r="V11" s="82">
        <v>286631760</v>
      </c>
    </row>
    <row r="12" spans="1:22" ht="13.5">
      <c r="A12" s="47" t="s">
        <v>564</v>
      </c>
      <c r="B12" s="75" t="s">
        <v>332</v>
      </c>
      <c r="C12" s="76" t="s">
        <v>333</v>
      </c>
      <c r="D12" s="77">
        <v>120229613</v>
      </c>
      <c r="E12" s="78">
        <v>81130082</v>
      </c>
      <c r="F12" s="78">
        <v>19682471</v>
      </c>
      <c r="G12" s="78">
        <v>0</v>
      </c>
      <c r="H12" s="78">
        <v>0</v>
      </c>
      <c r="I12" s="78">
        <v>0</v>
      </c>
      <c r="J12" s="78">
        <v>85183662</v>
      </c>
      <c r="K12" s="78">
        <v>158149705</v>
      </c>
      <c r="L12" s="79">
        <v>464375533</v>
      </c>
      <c r="M12" s="77">
        <v>71793970</v>
      </c>
      <c r="N12" s="78">
        <v>76240609</v>
      </c>
      <c r="O12" s="78">
        <v>28877250</v>
      </c>
      <c r="P12" s="78">
        <v>16120939</v>
      </c>
      <c r="Q12" s="78">
        <v>8501213</v>
      </c>
      <c r="R12" s="80"/>
      <c r="S12" s="78">
        <v>149101000</v>
      </c>
      <c r="T12" s="78">
        <v>64007902</v>
      </c>
      <c r="U12" s="81">
        <v>414642883</v>
      </c>
      <c r="V12" s="82">
        <v>65722000</v>
      </c>
    </row>
    <row r="13" spans="1:22" ht="13.5">
      <c r="A13" s="47" t="s">
        <v>564</v>
      </c>
      <c r="B13" s="75" t="s">
        <v>334</v>
      </c>
      <c r="C13" s="76" t="s">
        <v>335</v>
      </c>
      <c r="D13" s="77">
        <v>295965402</v>
      </c>
      <c r="E13" s="78">
        <v>371760194</v>
      </c>
      <c r="F13" s="78">
        <v>87255400</v>
      </c>
      <c r="G13" s="78">
        <v>0</v>
      </c>
      <c r="H13" s="78">
        <v>0</v>
      </c>
      <c r="I13" s="78">
        <v>89164922</v>
      </c>
      <c r="J13" s="78">
        <v>72130240</v>
      </c>
      <c r="K13" s="78">
        <v>280057107</v>
      </c>
      <c r="L13" s="79">
        <v>1196333265</v>
      </c>
      <c r="M13" s="77">
        <v>173101249</v>
      </c>
      <c r="N13" s="78">
        <v>556397564</v>
      </c>
      <c r="O13" s="78">
        <v>94965698</v>
      </c>
      <c r="P13" s="78">
        <v>109858144</v>
      </c>
      <c r="Q13" s="78">
        <v>86462000</v>
      </c>
      <c r="R13" s="80"/>
      <c r="S13" s="78">
        <v>157314750</v>
      </c>
      <c r="T13" s="78">
        <v>81199064</v>
      </c>
      <c r="U13" s="81">
        <v>1259298469</v>
      </c>
      <c r="V13" s="82">
        <v>47515000</v>
      </c>
    </row>
    <row r="14" spans="1:22" ht="13.5">
      <c r="A14" s="47" t="s">
        <v>564</v>
      </c>
      <c r="B14" s="75" t="s">
        <v>336</v>
      </c>
      <c r="C14" s="76" t="s">
        <v>337</v>
      </c>
      <c r="D14" s="77">
        <v>80521862</v>
      </c>
      <c r="E14" s="78">
        <v>67006230</v>
      </c>
      <c r="F14" s="78">
        <v>8491930</v>
      </c>
      <c r="G14" s="78">
        <v>0</v>
      </c>
      <c r="H14" s="78">
        <v>0</v>
      </c>
      <c r="I14" s="78">
        <v>5792178</v>
      </c>
      <c r="J14" s="78">
        <v>54271016</v>
      </c>
      <c r="K14" s="78">
        <v>105529806</v>
      </c>
      <c r="L14" s="79">
        <v>321613022</v>
      </c>
      <c r="M14" s="77">
        <v>36161943</v>
      </c>
      <c r="N14" s="78">
        <v>68587425</v>
      </c>
      <c r="O14" s="78">
        <v>23968698</v>
      </c>
      <c r="P14" s="78">
        <v>22286982</v>
      </c>
      <c r="Q14" s="78">
        <v>8552366</v>
      </c>
      <c r="R14" s="80"/>
      <c r="S14" s="78">
        <v>91429732</v>
      </c>
      <c r="T14" s="78">
        <v>42168224</v>
      </c>
      <c r="U14" s="81">
        <v>293155370</v>
      </c>
      <c r="V14" s="82">
        <v>86536812</v>
      </c>
    </row>
    <row r="15" spans="1:22" ht="13.5">
      <c r="A15" s="47" t="s">
        <v>564</v>
      </c>
      <c r="B15" s="75" t="s">
        <v>74</v>
      </c>
      <c r="C15" s="76" t="s">
        <v>75</v>
      </c>
      <c r="D15" s="77">
        <v>681676800</v>
      </c>
      <c r="E15" s="78">
        <v>682486404</v>
      </c>
      <c r="F15" s="78">
        <v>327861780</v>
      </c>
      <c r="G15" s="78">
        <v>0</v>
      </c>
      <c r="H15" s="78">
        <v>0</v>
      </c>
      <c r="I15" s="78">
        <v>125053596</v>
      </c>
      <c r="J15" s="78">
        <v>194793588</v>
      </c>
      <c r="K15" s="78">
        <v>416484816</v>
      </c>
      <c r="L15" s="79">
        <v>2428356984</v>
      </c>
      <c r="M15" s="77">
        <v>360514812</v>
      </c>
      <c r="N15" s="78">
        <v>666162120</v>
      </c>
      <c r="O15" s="78">
        <v>627686748</v>
      </c>
      <c r="P15" s="78">
        <v>96827292</v>
      </c>
      <c r="Q15" s="78">
        <v>111875112</v>
      </c>
      <c r="R15" s="80"/>
      <c r="S15" s="78">
        <v>377476104</v>
      </c>
      <c r="T15" s="78">
        <v>327319068</v>
      </c>
      <c r="U15" s="81">
        <v>2567861256</v>
      </c>
      <c r="V15" s="82">
        <v>107590092</v>
      </c>
    </row>
    <row r="16" spans="1:22" ht="13.5">
      <c r="A16" s="47" t="s">
        <v>565</v>
      </c>
      <c r="B16" s="75" t="s">
        <v>515</v>
      </c>
      <c r="C16" s="76" t="s">
        <v>516</v>
      </c>
      <c r="D16" s="77">
        <v>255353629</v>
      </c>
      <c r="E16" s="78">
        <v>0</v>
      </c>
      <c r="F16" s="78">
        <v>0</v>
      </c>
      <c r="G16" s="78">
        <v>0</v>
      </c>
      <c r="H16" s="78">
        <v>0</v>
      </c>
      <c r="I16" s="78">
        <v>711113</v>
      </c>
      <c r="J16" s="78">
        <v>0</v>
      </c>
      <c r="K16" s="78">
        <v>163174717</v>
      </c>
      <c r="L16" s="79">
        <v>419239459</v>
      </c>
      <c r="M16" s="77">
        <v>0</v>
      </c>
      <c r="N16" s="78">
        <v>0</v>
      </c>
      <c r="O16" s="78">
        <v>0</v>
      </c>
      <c r="P16" s="78">
        <v>132300</v>
      </c>
      <c r="Q16" s="78">
        <v>0</v>
      </c>
      <c r="R16" s="80"/>
      <c r="S16" s="78">
        <v>330009177</v>
      </c>
      <c r="T16" s="78">
        <v>24040300</v>
      </c>
      <c r="U16" s="81">
        <v>354181777</v>
      </c>
      <c r="V16" s="82">
        <v>2604000</v>
      </c>
    </row>
    <row r="17" spans="1:22" ht="12.75">
      <c r="A17" s="48"/>
      <c r="B17" s="83" t="s">
        <v>603</v>
      </c>
      <c r="C17" s="84"/>
      <c r="D17" s="85">
        <f aca="true" t="shared" si="0" ref="D17:V17">SUM(D9:D16)</f>
        <v>2166953378</v>
      </c>
      <c r="E17" s="86">
        <f t="shared" si="0"/>
        <v>1782273693</v>
      </c>
      <c r="F17" s="86">
        <f t="shared" si="0"/>
        <v>478173074</v>
      </c>
      <c r="G17" s="86">
        <f t="shared" si="0"/>
        <v>0</v>
      </c>
      <c r="H17" s="86">
        <f t="shared" si="0"/>
        <v>0</v>
      </c>
      <c r="I17" s="86">
        <f t="shared" si="0"/>
        <v>231031645</v>
      </c>
      <c r="J17" s="86">
        <f t="shared" si="0"/>
        <v>602006410</v>
      </c>
      <c r="K17" s="86">
        <f t="shared" si="0"/>
        <v>1961732396</v>
      </c>
      <c r="L17" s="87">
        <f t="shared" si="0"/>
        <v>7222170596</v>
      </c>
      <c r="M17" s="85">
        <f t="shared" si="0"/>
        <v>963417051</v>
      </c>
      <c r="N17" s="86">
        <f t="shared" si="0"/>
        <v>1866114082</v>
      </c>
      <c r="O17" s="86">
        <f t="shared" si="0"/>
        <v>924077827</v>
      </c>
      <c r="P17" s="86">
        <f t="shared" si="0"/>
        <v>315641740</v>
      </c>
      <c r="Q17" s="86">
        <f t="shared" si="0"/>
        <v>272419320</v>
      </c>
      <c r="R17" s="86">
        <f t="shared" si="0"/>
        <v>0</v>
      </c>
      <c r="S17" s="86">
        <f t="shared" si="0"/>
        <v>2017042047</v>
      </c>
      <c r="T17" s="86">
        <f t="shared" si="0"/>
        <v>723199745</v>
      </c>
      <c r="U17" s="88">
        <f t="shared" si="0"/>
        <v>7081911812</v>
      </c>
      <c r="V17" s="89">
        <f t="shared" si="0"/>
        <v>1128514823</v>
      </c>
    </row>
    <row r="18" spans="1:22" ht="13.5">
      <c r="A18" s="47" t="s">
        <v>564</v>
      </c>
      <c r="B18" s="75" t="s">
        <v>338</v>
      </c>
      <c r="C18" s="76" t="s">
        <v>339</v>
      </c>
      <c r="D18" s="77">
        <v>222755964</v>
      </c>
      <c r="E18" s="78">
        <v>153322680</v>
      </c>
      <c r="F18" s="78">
        <v>65709720</v>
      </c>
      <c r="G18" s="78">
        <v>0</v>
      </c>
      <c r="H18" s="78">
        <v>0</v>
      </c>
      <c r="I18" s="78">
        <v>3283404</v>
      </c>
      <c r="J18" s="78">
        <v>82077984</v>
      </c>
      <c r="K18" s="78">
        <v>192034044</v>
      </c>
      <c r="L18" s="79">
        <v>719183796</v>
      </c>
      <c r="M18" s="77">
        <v>91893767</v>
      </c>
      <c r="N18" s="78">
        <v>244896688</v>
      </c>
      <c r="O18" s="78">
        <v>68148636</v>
      </c>
      <c r="P18" s="78">
        <v>17974185</v>
      </c>
      <c r="Q18" s="78">
        <v>13698828</v>
      </c>
      <c r="R18" s="80"/>
      <c r="S18" s="78">
        <v>139107000</v>
      </c>
      <c r="T18" s="78">
        <v>90948213</v>
      </c>
      <c r="U18" s="81">
        <v>666667317</v>
      </c>
      <c r="V18" s="82">
        <v>27977000</v>
      </c>
    </row>
    <row r="19" spans="1:22" ht="13.5">
      <c r="A19" s="47" t="s">
        <v>564</v>
      </c>
      <c r="B19" s="75" t="s">
        <v>76</v>
      </c>
      <c r="C19" s="76" t="s">
        <v>77</v>
      </c>
      <c r="D19" s="77">
        <v>1117541858</v>
      </c>
      <c r="E19" s="78">
        <v>1318629316</v>
      </c>
      <c r="F19" s="78">
        <v>85000000</v>
      </c>
      <c r="G19" s="78">
        <v>0</v>
      </c>
      <c r="H19" s="78">
        <v>0</v>
      </c>
      <c r="I19" s="78">
        <v>399345595</v>
      </c>
      <c r="J19" s="78">
        <v>914936932</v>
      </c>
      <c r="K19" s="78">
        <v>1086584989</v>
      </c>
      <c r="L19" s="79">
        <v>4922038690</v>
      </c>
      <c r="M19" s="77">
        <v>687096395</v>
      </c>
      <c r="N19" s="78">
        <v>1254820655</v>
      </c>
      <c r="O19" s="78">
        <v>556031560</v>
      </c>
      <c r="P19" s="78">
        <v>184369371</v>
      </c>
      <c r="Q19" s="78">
        <v>152968373</v>
      </c>
      <c r="R19" s="80"/>
      <c r="S19" s="78">
        <v>512536018</v>
      </c>
      <c r="T19" s="78">
        <v>469175943</v>
      </c>
      <c r="U19" s="81">
        <v>3816998315</v>
      </c>
      <c r="V19" s="82">
        <v>209471250</v>
      </c>
    </row>
    <row r="20" spans="1:22" ht="13.5">
      <c r="A20" s="47" t="s">
        <v>564</v>
      </c>
      <c r="B20" s="75" t="s">
        <v>78</v>
      </c>
      <c r="C20" s="76" t="s">
        <v>79</v>
      </c>
      <c r="D20" s="77">
        <v>755105404</v>
      </c>
      <c r="E20" s="78">
        <v>599407620</v>
      </c>
      <c r="F20" s="78">
        <v>20071905</v>
      </c>
      <c r="G20" s="78">
        <v>0</v>
      </c>
      <c r="H20" s="78">
        <v>0</v>
      </c>
      <c r="I20" s="78">
        <v>51452488</v>
      </c>
      <c r="J20" s="78">
        <v>24520012</v>
      </c>
      <c r="K20" s="78">
        <v>666254591</v>
      </c>
      <c r="L20" s="79">
        <v>2116812020</v>
      </c>
      <c r="M20" s="77">
        <v>466680287</v>
      </c>
      <c r="N20" s="78">
        <v>785958516</v>
      </c>
      <c r="O20" s="78">
        <v>133194982</v>
      </c>
      <c r="P20" s="78">
        <v>92617776</v>
      </c>
      <c r="Q20" s="78">
        <v>92315313</v>
      </c>
      <c r="R20" s="80"/>
      <c r="S20" s="78">
        <v>288138600</v>
      </c>
      <c r="T20" s="78">
        <v>156408461</v>
      </c>
      <c r="U20" s="81">
        <v>2015313935</v>
      </c>
      <c r="V20" s="82">
        <v>103040000</v>
      </c>
    </row>
    <row r="21" spans="1:22" ht="13.5">
      <c r="A21" s="47" t="s">
        <v>564</v>
      </c>
      <c r="B21" s="75" t="s">
        <v>340</v>
      </c>
      <c r="C21" s="76" t="s">
        <v>341</v>
      </c>
      <c r="D21" s="77">
        <v>126980820</v>
      </c>
      <c r="E21" s="78">
        <v>66026652</v>
      </c>
      <c r="F21" s="78">
        <v>0</v>
      </c>
      <c r="G21" s="78">
        <v>0</v>
      </c>
      <c r="H21" s="78">
        <v>0</v>
      </c>
      <c r="I21" s="78">
        <v>4532532</v>
      </c>
      <c r="J21" s="78">
        <v>73148268</v>
      </c>
      <c r="K21" s="78">
        <v>129244992</v>
      </c>
      <c r="L21" s="79">
        <v>399933264</v>
      </c>
      <c r="M21" s="77">
        <v>70469652</v>
      </c>
      <c r="N21" s="78">
        <v>106379340</v>
      </c>
      <c r="O21" s="78">
        <v>23716980</v>
      </c>
      <c r="P21" s="78">
        <v>15231708</v>
      </c>
      <c r="Q21" s="78">
        <v>14922252</v>
      </c>
      <c r="R21" s="80"/>
      <c r="S21" s="78">
        <v>82202280</v>
      </c>
      <c r="T21" s="78">
        <v>44805204</v>
      </c>
      <c r="U21" s="81">
        <v>357727416</v>
      </c>
      <c r="V21" s="82">
        <v>56047920</v>
      </c>
    </row>
    <row r="22" spans="1:22" ht="13.5">
      <c r="A22" s="47" t="s">
        <v>564</v>
      </c>
      <c r="B22" s="75" t="s">
        <v>342</v>
      </c>
      <c r="C22" s="76" t="s">
        <v>343</v>
      </c>
      <c r="D22" s="77">
        <v>205666352</v>
      </c>
      <c r="E22" s="78">
        <v>0</v>
      </c>
      <c r="F22" s="78">
        <v>157762970</v>
      </c>
      <c r="G22" s="78">
        <v>0</v>
      </c>
      <c r="H22" s="78">
        <v>0</v>
      </c>
      <c r="I22" s="78">
        <v>1422356</v>
      </c>
      <c r="J22" s="78">
        <v>225261112</v>
      </c>
      <c r="K22" s="78">
        <v>261437391</v>
      </c>
      <c r="L22" s="79">
        <v>851550181</v>
      </c>
      <c r="M22" s="77">
        <v>56958780</v>
      </c>
      <c r="N22" s="78">
        <v>0</v>
      </c>
      <c r="O22" s="78">
        <v>104023294</v>
      </c>
      <c r="P22" s="78">
        <v>1512950</v>
      </c>
      <c r="Q22" s="78">
        <v>34605967</v>
      </c>
      <c r="R22" s="80"/>
      <c r="S22" s="78">
        <v>519965000</v>
      </c>
      <c r="T22" s="78">
        <v>83357721</v>
      </c>
      <c r="U22" s="81">
        <v>800423712</v>
      </c>
      <c r="V22" s="82">
        <v>188417000</v>
      </c>
    </row>
    <row r="23" spans="1:22" ht="13.5">
      <c r="A23" s="47" t="s">
        <v>564</v>
      </c>
      <c r="B23" s="75" t="s">
        <v>344</v>
      </c>
      <c r="C23" s="76" t="s">
        <v>345</v>
      </c>
      <c r="D23" s="77">
        <v>292224001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54705800</v>
      </c>
      <c r="K23" s="78">
        <v>353306565</v>
      </c>
      <c r="L23" s="79">
        <v>700236366</v>
      </c>
      <c r="M23" s="77">
        <v>44016038</v>
      </c>
      <c r="N23" s="78">
        <v>0</v>
      </c>
      <c r="O23" s="78">
        <v>100043318</v>
      </c>
      <c r="P23" s="78">
        <v>10585146</v>
      </c>
      <c r="Q23" s="78">
        <v>8419638</v>
      </c>
      <c r="R23" s="80"/>
      <c r="S23" s="78">
        <v>464034820</v>
      </c>
      <c r="T23" s="78">
        <v>80435202</v>
      </c>
      <c r="U23" s="81">
        <v>707534162</v>
      </c>
      <c r="V23" s="82">
        <v>143602000</v>
      </c>
    </row>
    <row r="24" spans="1:22" ht="13.5">
      <c r="A24" s="47" t="s">
        <v>565</v>
      </c>
      <c r="B24" s="75" t="s">
        <v>517</v>
      </c>
      <c r="C24" s="76" t="s">
        <v>518</v>
      </c>
      <c r="D24" s="77">
        <v>188557829</v>
      </c>
      <c r="E24" s="78">
        <v>0</v>
      </c>
      <c r="F24" s="78">
        <v>0</v>
      </c>
      <c r="G24" s="78">
        <v>0</v>
      </c>
      <c r="H24" s="78">
        <v>0</v>
      </c>
      <c r="I24" s="78">
        <v>127920</v>
      </c>
      <c r="J24" s="78">
        <v>0</v>
      </c>
      <c r="K24" s="78">
        <v>231545115</v>
      </c>
      <c r="L24" s="79">
        <v>420230864</v>
      </c>
      <c r="M24" s="77">
        <v>0</v>
      </c>
      <c r="N24" s="78">
        <v>0</v>
      </c>
      <c r="O24" s="78">
        <v>0</v>
      </c>
      <c r="P24" s="78">
        <v>0</v>
      </c>
      <c r="Q24" s="78">
        <v>0</v>
      </c>
      <c r="R24" s="80"/>
      <c r="S24" s="78">
        <v>73784000</v>
      </c>
      <c r="T24" s="78">
        <v>385297176</v>
      </c>
      <c r="U24" s="81">
        <v>459081176</v>
      </c>
      <c r="V24" s="82">
        <v>2454000</v>
      </c>
    </row>
    <row r="25" spans="1:22" ht="12.75">
      <c r="A25" s="48"/>
      <c r="B25" s="83" t="s">
        <v>604</v>
      </c>
      <c r="C25" s="84"/>
      <c r="D25" s="85">
        <f aca="true" t="shared" si="1" ref="D25:V25">SUM(D18:D24)</f>
        <v>2908832228</v>
      </c>
      <c r="E25" s="86">
        <f t="shared" si="1"/>
        <v>2137386268</v>
      </c>
      <c r="F25" s="86">
        <f t="shared" si="1"/>
        <v>328544595</v>
      </c>
      <c r="G25" s="86">
        <f t="shared" si="1"/>
        <v>0</v>
      </c>
      <c r="H25" s="86">
        <f t="shared" si="1"/>
        <v>0</v>
      </c>
      <c r="I25" s="86">
        <f t="shared" si="1"/>
        <v>460164295</v>
      </c>
      <c r="J25" s="86">
        <f t="shared" si="1"/>
        <v>1374650108</v>
      </c>
      <c r="K25" s="86">
        <f t="shared" si="1"/>
        <v>2920407687</v>
      </c>
      <c r="L25" s="87">
        <f t="shared" si="1"/>
        <v>10129985181</v>
      </c>
      <c r="M25" s="85">
        <f t="shared" si="1"/>
        <v>1417114919</v>
      </c>
      <c r="N25" s="86">
        <f t="shared" si="1"/>
        <v>2392055199</v>
      </c>
      <c r="O25" s="86">
        <f t="shared" si="1"/>
        <v>985158770</v>
      </c>
      <c r="P25" s="86">
        <f t="shared" si="1"/>
        <v>322291136</v>
      </c>
      <c r="Q25" s="86">
        <f t="shared" si="1"/>
        <v>316930371</v>
      </c>
      <c r="R25" s="86">
        <f t="shared" si="1"/>
        <v>0</v>
      </c>
      <c r="S25" s="86">
        <f t="shared" si="1"/>
        <v>2079767718</v>
      </c>
      <c r="T25" s="86">
        <f t="shared" si="1"/>
        <v>1310427920</v>
      </c>
      <c r="U25" s="88">
        <f t="shared" si="1"/>
        <v>8823746033</v>
      </c>
      <c r="V25" s="89">
        <f t="shared" si="1"/>
        <v>731009170</v>
      </c>
    </row>
    <row r="26" spans="1:22" ht="13.5">
      <c r="A26" s="47" t="s">
        <v>564</v>
      </c>
      <c r="B26" s="75" t="s">
        <v>346</v>
      </c>
      <c r="C26" s="76" t="s">
        <v>347</v>
      </c>
      <c r="D26" s="77">
        <v>251193768</v>
      </c>
      <c r="E26" s="78">
        <v>161787504</v>
      </c>
      <c r="F26" s="78">
        <v>0</v>
      </c>
      <c r="G26" s="78">
        <v>0</v>
      </c>
      <c r="H26" s="78">
        <v>0</v>
      </c>
      <c r="I26" s="78">
        <v>17334372</v>
      </c>
      <c r="J26" s="78">
        <v>26001564</v>
      </c>
      <c r="K26" s="78">
        <v>187923636</v>
      </c>
      <c r="L26" s="79">
        <v>644240844</v>
      </c>
      <c r="M26" s="77">
        <v>109591416</v>
      </c>
      <c r="N26" s="78">
        <v>203510520</v>
      </c>
      <c r="O26" s="78">
        <v>65505780</v>
      </c>
      <c r="P26" s="78">
        <v>18936600</v>
      </c>
      <c r="Q26" s="78">
        <v>19937304</v>
      </c>
      <c r="R26" s="80"/>
      <c r="S26" s="78">
        <v>193334004</v>
      </c>
      <c r="T26" s="78">
        <v>52244148</v>
      </c>
      <c r="U26" s="81">
        <v>663059772</v>
      </c>
      <c r="V26" s="82">
        <v>84866004</v>
      </c>
    </row>
    <row r="27" spans="1:22" ht="13.5">
      <c r="A27" s="47" t="s">
        <v>564</v>
      </c>
      <c r="B27" s="75" t="s">
        <v>348</v>
      </c>
      <c r="C27" s="76" t="s">
        <v>349</v>
      </c>
      <c r="D27" s="77">
        <v>487776397</v>
      </c>
      <c r="E27" s="78">
        <v>104884272</v>
      </c>
      <c r="F27" s="78">
        <v>2133282</v>
      </c>
      <c r="G27" s="78">
        <v>0</v>
      </c>
      <c r="H27" s="78">
        <v>0</v>
      </c>
      <c r="I27" s="78">
        <v>565477</v>
      </c>
      <c r="J27" s="78">
        <v>24896270</v>
      </c>
      <c r="K27" s="78">
        <v>509094307</v>
      </c>
      <c r="L27" s="79">
        <v>1129350005</v>
      </c>
      <c r="M27" s="77">
        <v>119176707</v>
      </c>
      <c r="N27" s="78">
        <v>148942598</v>
      </c>
      <c r="O27" s="78">
        <v>30639364</v>
      </c>
      <c r="P27" s="78">
        <v>5997554</v>
      </c>
      <c r="Q27" s="78">
        <v>11172864</v>
      </c>
      <c r="R27" s="80"/>
      <c r="S27" s="78">
        <v>737626180</v>
      </c>
      <c r="T27" s="78">
        <v>77352947</v>
      </c>
      <c r="U27" s="81">
        <v>1130908214</v>
      </c>
      <c r="V27" s="82">
        <v>377747440</v>
      </c>
    </row>
    <row r="28" spans="1:22" ht="13.5">
      <c r="A28" s="47" t="s">
        <v>564</v>
      </c>
      <c r="B28" s="75" t="s">
        <v>350</v>
      </c>
      <c r="C28" s="76" t="s">
        <v>351</v>
      </c>
      <c r="D28" s="77">
        <v>660803234</v>
      </c>
      <c r="E28" s="78">
        <v>0</v>
      </c>
      <c r="F28" s="78">
        <v>25116000</v>
      </c>
      <c r="G28" s="78">
        <v>0</v>
      </c>
      <c r="H28" s="78">
        <v>0</v>
      </c>
      <c r="I28" s="78">
        <v>26031096</v>
      </c>
      <c r="J28" s="78">
        <v>118918800</v>
      </c>
      <c r="K28" s="78">
        <v>719357375</v>
      </c>
      <c r="L28" s="79">
        <v>1550226505</v>
      </c>
      <c r="M28" s="77">
        <v>298617105</v>
      </c>
      <c r="N28" s="78">
        <v>0</v>
      </c>
      <c r="O28" s="78">
        <v>67163350</v>
      </c>
      <c r="P28" s="78">
        <v>5471684</v>
      </c>
      <c r="Q28" s="78">
        <v>10242578</v>
      </c>
      <c r="R28" s="80"/>
      <c r="S28" s="78">
        <v>981445000</v>
      </c>
      <c r="T28" s="78">
        <v>215382636</v>
      </c>
      <c r="U28" s="81">
        <v>1578322353</v>
      </c>
      <c r="V28" s="82">
        <v>500356000</v>
      </c>
    </row>
    <row r="29" spans="1:22" ht="13.5">
      <c r="A29" s="47" t="s">
        <v>564</v>
      </c>
      <c r="B29" s="75" t="s">
        <v>80</v>
      </c>
      <c r="C29" s="76" t="s">
        <v>81</v>
      </c>
      <c r="D29" s="77">
        <v>1260326105</v>
      </c>
      <c r="E29" s="78">
        <v>895250628</v>
      </c>
      <c r="F29" s="78">
        <v>53990604</v>
      </c>
      <c r="G29" s="78">
        <v>0</v>
      </c>
      <c r="H29" s="78">
        <v>0</v>
      </c>
      <c r="I29" s="78">
        <v>19422487</v>
      </c>
      <c r="J29" s="78">
        <v>242290700</v>
      </c>
      <c r="K29" s="78">
        <v>1002314366</v>
      </c>
      <c r="L29" s="79">
        <v>3473594890</v>
      </c>
      <c r="M29" s="77">
        <v>765061036</v>
      </c>
      <c r="N29" s="78">
        <v>1341186977</v>
      </c>
      <c r="O29" s="78">
        <v>132787269</v>
      </c>
      <c r="P29" s="78">
        <v>28376942</v>
      </c>
      <c r="Q29" s="78">
        <v>155494771</v>
      </c>
      <c r="R29" s="80"/>
      <c r="S29" s="78">
        <v>951778999</v>
      </c>
      <c r="T29" s="78">
        <v>144034095</v>
      </c>
      <c r="U29" s="81">
        <v>3518720089</v>
      </c>
      <c r="V29" s="82">
        <v>663632000</v>
      </c>
    </row>
    <row r="30" spans="1:22" ht="13.5">
      <c r="A30" s="47" t="s">
        <v>565</v>
      </c>
      <c r="B30" s="75" t="s">
        <v>519</v>
      </c>
      <c r="C30" s="76" t="s">
        <v>520</v>
      </c>
      <c r="D30" s="77">
        <v>184919381</v>
      </c>
      <c r="E30" s="78">
        <v>0</v>
      </c>
      <c r="F30" s="78">
        <v>0</v>
      </c>
      <c r="G30" s="78">
        <v>0</v>
      </c>
      <c r="H30" s="78">
        <v>0</v>
      </c>
      <c r="I30" s="78">
        <v>15045905</v>
      </c>
      <c r="J30" s="78">
        <v>0</v>
      </c>
      <c r="K30" s="78">
        <v>83246981</v>
      </c>
      <c r="L30" s="79">
        <v>283212267</v>
      </c>
      <c r="M30" s="77">
        <v>0</v>
      </c>
      <c r="N30" s="78">
        <v>0</v>
      </c>
      <c r="O30" s="78">
        <v>0</v>
      </c>
      <c r="P30" s="78">
        <v>0</v>
      </c>
      <c r="Q30" s="78">
        <v>0</v>
      </c>
      <c r="R30" s="80"/>
      <c r="S30" s="78">
        <v>287319000</v>
      </c>
      <c r="T30" s="78">
        <v>11831100</v>
      </c>
      <c r="U30" s="81">
        <v>299150100</v>
      </c>
      <c r="V30" s="82">
        <v>2646000</v>
      </c>
    </row>
    <row r="31" spans="1:22" ht="12.75">
      <c r="A31" s="48"/>
      <c r="B31" s="83" t="s">
        <v>605</v>
      </c>
      <c r="C31" s="84"/>
      <c r="D31" s="85">
        <f aca="true" t="shared" si="2" ref="D31:V31">SUM(D26:D30)</f>
        <v>2845018885</v>
      </c>
      <c r="E31" s="86">
        <f t="shared" si="2"/>
        <v>1161922404</v>
      </c>
      <c r="F31" s="86">
        <f t="shared" si="2"/>
        <v>81239886</v>
      </c>
      <c r="G31" s="86">
        <f t="shared" si="2"/>
        <v>0</v>
      </c>
      <c r="H31" s="86">
        <f t="shared" si="2"/>
        <v>0</v>
      </c>
      <c r="I31" s="86">
        <f t="shared" si="2"/>
        <v>78399337</v>
      </c>
      <c r="J31" s="86">
        <f t="shared" si="2"/>
        <v>412107334</v>
      </c>
      <c r="K31" s="86">
        <f t="shared" si="2"/>
        <v>2501936665</v>
      </c>
      <c r="L31" s="87">
        <f t="shared" si="2"/>
        <v>7080624511</v>
      </c>
      <c r="M31" s="85">
        <f t="shared" si="2"/>
        <v>1292446264</v>
      </c>
      <c r="N31" s="86">
        <f t="shared" si="2"/>
        <v>1693640095</v>
      </c>
      <c r="O31" s="86">
        <f t="shared" si="2"/>
        <v>296095763</v>
      </c>
      <c r="P31" s="86">
        <f t="shared" si="2"/>
        <v>58782780</v>
      </c>
      <c r="Q31" s="86">
        <f t="shared" si="2"/>
        <v>196847517</v>
      </c>
      <c r="R31" s="86">
        <f t="shared" si="2"/>
        <v>0</v>
      </c>
      <c r="S31" s="86">
        <f t="shared" si="2"/>
        <v>3151503183</v>
      </c>
      <c r="T31" s="86">
        <f t="shared" si="2"/>
        <v>500844926</v>
      </c>
      <c r="U31" s="88">
        <f t="shared" si="2"/>
        <v>7190160528</v>
      </c>
      <c r="V31" s="89">
        <f t="shared" si="2"/>
        <v>1629247444</v>
      </c>
    </row>
    <row r="32" spans="1:22" ht="12.75">
      <c r="A32" s="49"/>
      <c r="B32" s="90" t="s">
        <v>606</v>
      </c>
      <c r="C32" s="91"/>
      <c r="D32" s="92">
        <f aca="true" t="shared" si="3" ref="D32:V32">SUM(D9:D16,D18:D24,D26:D30)</f>
        <v>7920804491</v>
      </c>
      <c r="E32" s="93">
        <f t="shared" si="3"/>
        <v>5081582365</v>
      </c>
      <c r="F32" s="93">
        <f t="shared" si="3"/>
        <v>887957555</v>
      </c>
      <c r="G32" s="93">
        <f t="shared" si="3"/>
        <v>0</v>
      </c>
      <c r="H32" s="93">
        <f t="shared" si="3"/>
        <v>0</v>
      </c>
      <c r="I32" s="93">
        <f t="shared" si="3"/>
        <v>769595277</v>
      </c>
      <c r="J32" s="93">
        <f t="shared" si="3"/>
        <v>2388763852</v>
      </c>
      <c r="K32" s="93">
        <f t="shared" si="3"/>
        <v>7384076748</v>
      </c>
      <c r="L32" s="94">
        <f t="shared" si="3"/>
        <v>24432780288</v>
      </c>
      <c r="M32" s="92">
        <f t="shared" si="3"/>
        <v>3672978234</v>
      </c>
      <c r="N32" s="93">
        <f t="shared" si="3"/>
        <v>5951809376</v>
      </c>
      <c r="O32" s="93">
        <f t="shared" si="3"/>
        <v>2205332360</v>
      </c>
      <c r="P32" s="93">
        <f t="shared" si="3"/>
        <v>696715656</v>
      </c>
      <c r="Q32" s="93">
        <f t="shared" si="3"/>
        <v>786197208</v>
      </c>
      <c r="R32" s="93">
        <f t="shared" si="3"/>
        <v>0</v>
      </c>
      <c r="S32" s="93">
        <f t="shared" si="3"/>
        <v>7248312948</v>
      </c>
      <c r="T32" s="93">
        <f t="shared" si="3"/>
        <v>2534472591</v>
      </c>
      <c r="U32" s="95">
        <f t="shared" si="3"/>
        <v>23095818373</v>
      </c>
      <c r="V32" s="89">
        <f t="shared" si="3"/>
        <v>3488771437</v>
      </c>
    </row>
    <row r="33" spans="1:22" ht="13.5">
      <c r="A33" s="50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8"/>
    </row>
    <row r="34" spans="1:22" ht="13.5">
      <c r="A34" s="51"/>
      <c r="B34" s="128" t="s">
        <v>41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97"/>
      <c r="V34" s="98"/>
    </row>
    <row r="35" spans="1:22" ht="12.75">
      <c r="A35" s="50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8"/>
    </row>
    <row r="36" spans="1:22" ht="12.75">
      <c r="A36" s="50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8"/>
    </row>
    <row r="37" spans="1:22" ht="12.75">
      <c r="A37" s="50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8"/>
    </row>
    <row r="38" spans="1:22" ht="12.75">
      <c r="A38" s="50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8"/>
    </row>
    <row r="39" spans="1:22" ht="12.75">
      <c r="A39" s="50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8"/>
    </row>
    <row r="40" spans="1:22" ht="12.75">
      <c r="A40" s="50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8"/>
    </row>
    <row r="41" spans="1:22" ht="12.75">
      <c r="A41" s="50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8"/>
    </row>
    <row r="42" spans="1:22" ht="12.75">
      <c r="A42" s="50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8"/>
    </row>
    <row r="43" spans="1:22" ht="12.75">
      <c r="A43" s="50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8"/>
    </row>
    <row r="44" spans="1:22" ht="12.75">
      <c r="A44" s="50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8"/>
    </row>
    <row r="45" spans="1:22" ht="12.75">
      <c r="A45" s="50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8"/>
    </row>
    <row r="46" spans="1:22" ht="12.75">
      <c r="A46" s="50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2.75">
      <c r="A47" s="50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34:T34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" t="s">
        <v>21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607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564</v>
      </c>
      <c r="B9" s="75" t="s">
        <v>396</v>
      </c>
      <c r="C9" s="76" t="s">
        <v>397</v>
      </c>
      <c r="D9" s="77">
        <v>115945010</v>
      </c>
      <c r="E9" s="78">
        <v>8855976</v>
      </c>
      <c r="F9" s="78">
        <v>7865200</v>
      </c>
      <c r="G9" s="78">
        <v>0</v>
      </c>
      <c r="H9" s="78">
        <v>0</v>
      </c>
      <c r="I9" s="78">
        <v>220637</v>
      </c>
      <c r="J9" s="78">
        <v>16185358</v>
      </c>
      <c r="K9" s="78">
        <v>119800091</v>
      </c>
      <c r="L9" s="79">
        <v>268872272</v>
      </c>
      <c r="M9" s="77">
        <v>25252163</v>
      </c>
      <c r="N9" s="78">
        <v>6122982</v>
      </c>
      <c r="O9" s="78">
        <v>15316449</v>
      </c>
      <c r="P9" s="78">
        <v>3865165</v>
      </c>
      <c r="Q9" s="78">
        <v>3395489</v>
      </c>
      <c r="R9" s="80"/>
      <c r="S9" s="78">
        <v>196528324</v>
      </c>
      <c r="T9" s="78">
        <v>32441449</v>
      </c>
      <c r="U9" s="81">
        <v>282922021</v>
      </c>
      <c r="V9" s="82">
        <v>103242545</v>
      </c>
    </row>
    <row r="10" spans="1:22" ht="13.5">
      <c r="A10" s="47" t="s">
        <v>564</v>
      </c>
      <c r="B10" s="75" t="s">
        <v>398</v>
      </c>
      <c r="C10" s="76" t="s">
        <v>399</v>
      </c>
      <c r="D10" s="77">
        <v>182414136</v>
      </c>
      <c r="E10" s="78">
        <v>100276920</v>
      </c>
      <c r="F10" s="78">
        <v>28693188</v>
      </c>
      <c r="G10" s="78">
        <v>0</v>
      </c>
      <c r="H10" s="78">
        <v>0</v>
      </c>
      <c r="I10" s="78">
        <v>6636000</v>
      </c>
      <c r="J10" s="78">
        <v>26859120</v>
      </c>
      <c r="K10" s="78">
        <v>189911676</v>
      </c>
      <c r="L10" s="79">
        <v>534791040</v>
      </c>
      <c r="M10" s="77">
        <v>54545484</v>
      </c>
      <c r="N10" s="78">
        <v>132073404</v>
      </c>
      <c r="O10" s="78">
        <v>29699640</v>
      </c>
      <c r="P10" s="78">
        <v>13701864</v>
      </c>
      <c r="Q10" s="78">
        <v>11477280</v>
      </c>
      <c r="R10" s="80"/>
      <c r="S10" s="78">
        <v>227414028</v>
      </c>
      <c r="T10" s="78">
        <v>30270792</v>
      </c>
      <c r="U10" s="81">
        <v>499182492</v>
      </c>
      <c r="V10" s="82">
        <v>106689960</v>
      </c>
    </row>
    <row r="11" spans="1:22" ht="13.5">
      <c r="A11" s="47" t="s">
        <v>564</v>
      </c>
      <c r="B11" s="75" t="s">
        <v>400</v>
      </c>
      <c r="C11" s="76" t="s">
        <v>401</v>
      </c>
      <c r="D11" s="77">
        <v>189626492</v>
      </c>
      <c r="E11" s="78">
        <v>130233463</v>
      </c>
      <c r="F11" s="78">
        <v>15183431</v>
      </c>
      <c r="G11" s="78">
        <v>0</v>
      </c>
      <c r="H11" s="78">
        <v>0</v>
      </c>
      <c r="I11" s="78">
        <v>27936489</v>
      </c>
      <c r="J11" s="78">
        <v>12000561</v>
      </c>
      <c r="K11" s="78">
        <v>176104433</v>
      </c>
      <c r="L11" s="79">
        <v>551084869</v>
      </c>
      <c r="M11" s="77">
        <v>183472765</v>
      </c>
      <c r="N11" s="78">
        <v>182563572</v>
      </c>
      <c r="O11" s="78">
        <v>93143408</v>
      </c>
      <c r="P11" s="78">
        <v>38946563</v>
      </c>
      <c r="Q11" s="78">
        <v>38406818</v>
      </c>
      <c r="R11" s="80"/>
      <c r="S11" s="78">
        <v>58906348</v>
      </c>
      <c r="T11" s="78">
        <v>66478874</v>
      </c>
      <c r="U11" s="81">
        <v>661918348</v>
      </c>
      <c r="V11" s="82">
        <v>186981000</v>
      </c>
    </row>
    <row r="12" spans="1:22" ht="13.5">
      <c r="A12" s="47" t="s">
        <v>565</v>
      </c>
      <c r="B12" s="75" t="s">
        <v>545</v>
      </c>
      <c r="C12" s="76" t="s">
        <v>546</v>
      </c>
      <c r="D12" s="77">
        <v>82335389</v>
      </c>
      <c r="E12" s="78">
        <v>0</v>
      </c>
      <c r="F12" s="78">
        <v>0</v>
      </c>
      <c r="G12" s="78">
        <v>0</v>
      </c>
      <c r="H12" s="78">
        <v>0</v>
      </c>
      <c r="I12" s="78">
        <v>8997</v>
      </c>
      <c r="J12" s="78">
        <v>224932</v>
      </c>
      <c r="K12" s="78">
        <v>32617471</v>
      </c>
      <c r="L12" s="79">
        <v>115186789</v>
      </c>
      <c r="M12" s="77">
        <v>0</v>
      </c>
      <c r="N12" s="78">
        <v>0</v>
      </c>
      <c r="O12" s="78">
        <v>0</v>
      </c>
      <c r="P12" s="78">
        <v>0</v>
      </c>
      <c r="Q12" s="78">
        <v>0</v>
      </c>
      <c r="R12" s="80"/>
      <c r="S12" s="78">
        <v>109840000</v>
      </c>
      <c r="T12" s="78">
        <v>5913021</v>
      </c>
      <c r="U12" s="81">
        <v>115753021</v>
      </c>
      <c r="V12" s="82">
        <v>0</v>
      </c>
    </row>
    <row r="13" spans="1:22" ht="12.75">
      <c r="A13" s="48"/>
      <c r="B13" s="83" t="s">
        <v>608</v>
      </c>
      <c r="C13" s="84"/>
      <c r="D13" s="85">
        <f aca="true" t="shared" si="0" ref="D13:V13">SUM(D9:D12)</f>
        <v>570321027</v>
      </c>
      <c r="E13" s="86">
        <f t="shared" si="0"/>
        <v>239366359</v>
      </c>
      <c r="F13" s="86">
        <f t="shared" si="0"/>
        <v>51741819</v>
      </c>
      <c r="G13" s="86">
        <f t="shared" si="0"/>
        <v>0</v>
      </c>
      <c r="H13" s="86">
        <f t="shared" si="0"/>
        <v>0</v>
      </c>
      <c r="I13" s="86">
        <f t="shared" si="0"/>
        <v>34802123</v>
      </c>
      <c r="J13" s="86">
        <f t="shared" si="0"/>
        <v>55269971</v>
      </c>
      <c r="K13" s="86">
        <f t="shared" si="0"/>
        <v>518433671</v>
      </c>
      <c r="L13" s="87">
        <f t="shared" si="0"/>
        <v>1469934970</v>
      </c>
      <c r="M13" s="85">
        <f t="shared" si="0"/>
        <v>263270412</v>
      </c>
      <c r="N13" s="86">
        <f t="shared" si="0"/>
        <v>320759958</v>
      </c>
      <c r="O13" s="86">
        <f t="shared" si="0"/>
        <v>138159497</v>
      </c>
      <c r="P13" s="86">
        <f t="shared" si="0"/>
        <v>56513592</v>
      </c>
      <c r="Q13" s="86">
        <f t="shared" si="0"/>
        <v>53279587</v>
      </c>
      <c r="R13" s="86">
        <f t="shared" si="0"/>
        <v>0</v>
      </c>
      <c r="S13" s="86">
        <f t="shared" si="0"/>
        <v>592688700</v>
      </c>
      <c r="T13" s="86">
        <f t="shared" si="0"/>
        <v>135104136</v>
      </c>
      <c r="U13" s="88">
        <f t="shared" si="0"/>
        <v>1559775882</v>
      </c>
      <c r="V13" s="89">
        <f t="shared" si="0"/>
        <v>396913505</v>
      </c>
    </row>
    <row r="14" spans="1:22" ht="13.5">
      <c r="A14" s="47" t="s">
        <v>564</v>
      </c>
      <c r="B14" s="75" t="s">
        <v>352</v>
      </c>
      <c r="C14" s="76" t="s">
        <v>353</v>
      </c>
      <c r="D14" s="77">
        <v>36487140</v>
      </c>
      <c r="E14" s="78">
        <v>18700200</v>
      </c>
      <c r="F14" s="78">
        <v>1197900</v>
      </c>
      <c r="G14" s="78">
        <v>0</v>
      </c>
      <c r="H14" s="78">
        <v>0</v>
      </c>
      <c r="I14" s="78">
        <v>2720795</v>
      </c>
      <c r="J14" s="78">
        <v>12644215</v>
      </c>
      <c r="K14" s="78">
        <v>25566955</v>
      </c>
      <c r="L14" s="79">
        <v>97317205</v>
      </c>
      <c r="M14" s="77">
        <v>20820358</v>
      </c>
      <c r="N14" s="78">
        <v>16294396</v>
      </c>
      <c r="O14" s="78">
        <v>5614832</v>
      </c>
      <c r="P14" s="78">
        <v>3825709</v>
      </c>
      <c r="Q14" s="78">
        <v>3238462</v>
      </c>
      <c r="R14" s="80"/>
      <c r="S14" s="78">
        <v>24138000</v>
      </c>
      <c r="T14" s="78">
        <v>6503272</v>
      </c>
      <c r="U14" s="81">
        <v>80435029</v>
      </c>
      <c r="V14" s="82">
        <v>27698000</v>
      </c>
    </row>
    <row r="15" spans="1:22" ht="13.5">
      <c r="A15" s="47" t="s">
        <v>564</v>
      </c>
      <c r="B15" s="75" t="s">
        <v>354</v>
      </c>
      <c r="C15" s="76" t="s">
        <v>355</v>
      </c>
      <c r="D15" s="77">
        <v>117111235</v>
      </c>
      <c r="E15" s="78">
        <v>108782055</v>
      </c>
      <c r="F15" s="78">
        <v>30168732</v>
      </c>
      <c r="G15" s="78">
        <v>0</v>
      </c>
      <c r="H15" s="78">
        <v>0</v>
      </c>
      <c r="I15" s="78">
        <v>0</v>
      </c>
      <c r="J15" s="78">
        <v>22411039</v>
      </c>
      <c r="K15" s="78">
        <v>105455330</v>
      </c>
      <c r="L15" s="79">
        <v>383928391</v>
      </c>
      <c r="M15" s="77">
        <v>51680670</v>
      </c>
      <c r="N15" s="78">
        <v>107718511</v>
      </c>
      <c r="O15" s="78">
        <v>41513890</v>
      </c>
      <c r="P15" s="78">
        <v>13649020</v>
      </c>
      <c r="Q15" s="78">
        <v>16401591</v>
      </c>
      <c r="R15" s="80"/>
      <c r="S15" s="78">
        <v>64238086</v>
      </c>
      <c r="T15" s="78">
        <v>15017508</v>
      </c>
      <c r="U15" s="81">
        <v>310219276</v>
      </c>
      <c r="V15" s="82">
        <v>20973914</v>
      </c>
    </row>
    <row r="16" spans="1:22" ht="13.5">
      <c r="A16" s="47" t="s">
        <v>564</v>
      </c>
      <c r="B16" s="75" t="s">
        <v>356</v>
      </c>
      <c r="C16" s="76" t="s">
        <v>357</v>
      </c>
      <c r="D16" s="77">
        <v>32048420</v>
      </c>
      <c r="E16" s="78">
        <v>13337206</v>
      </c>
      <c r="F16" s="78">
        <v>279817</v>
      </c>
      <c r="G16" s="78">
        <v>0</v>
      </c>
      <c r="H16" s="78">
        <v>0</v>
      </c>
      <c r="I16" s="78">
        <v>1454876</v>
      </c>
      <c r="J16" s="78">
        <v>7486619</v>
      </c>
      <c r="K16" s="78">
        <v>25894755</v>
      </c>
      <c r="L16" s="79">
        <v>80501693</v>
      </c>
      <c r="M16" s="77">
        <v>12867796</v>
      </c>
      <c r="N16" s="78">
        <v>11070555</v>
      </c>
      <c r="O16" s="78">
        <v>5019642</v>
      </c>
      <c r="P16" s="78">
        <v>2079401</v>
      </c>
      <c r="Q16" s="78">
        <v>2019074</v>
      </c>
      <c r="R16" s="80"/>
      <c r="S16" s="78">
        <v>31535000</v>
      </c>
      <c r="T16" s="78">
        <v>7449635</v>
      </c>
      <c r="U16" s="81">
        <v>72041103</v>
      </c>
      <c r="V16" s="82">
        <v>21945000</v>
      </c>
    </row>
    <row r="17" spans="1:22" ht="13.5">
      <c r="A17" s="47" t="s">
        <v>564</v>
      </c>
      <c r="B17" s="75" t="s">
        <v>358</v>
      </c>
      <c r="C17" s="76" t="s">
        <v>359</v>
      </c>
      <c r="D17" s="77">
        <v>52364143</v>
      </c>
      <c r="E17" s="78">
        <v>31339293</v>
      </c>
      <c r="F17" s="78">
        <v>0</v>
      </c>
      <c r="G17" s="78">
        <v>0</v>
      </c>
      <c r="H17" s="78">
        <v>0</v>
      </c>
      <c r="I17" s="78">
        <v>2611784</v>
      </c>
      <c r="J17" s="78">
        <v>11983051</v>
      </c>
      <c r="K17" s="78">
        <v>39196182</v>
      </c>
      <c r="L17" s="79">
        <v>137494453</v>
      </c>
      <c r="M17" s="77">
        <v>16971554</v>
      </c>
      <c r="N17" s="78">
        <v>29839914</v>
      </c>
      <c r="O17" s="78">
        <v>14836898</v>
      </c>
      <c r="P17" s="78">
        <v>8196661</v>
      </c>
      <c r="Q17" s="78">
        <v>9259664</v>
      </c>
      <c r="R17" s="80"/>
      <c r="S17" s="78">
        <v>37294991</v>
      </c>
      <c r="T17" s="78">
        <v>3396192</v>
      </c>
      <c r="U17" s="81">
        <v>119795874</v>
      </c>
      <c r="V17" s="82">
        <v>27493000</v>
      </c>
    </row>
    <row r="18" spans="1:22" ht="13.5">
      <c r="A18" s="47" t="s">
        <v>564</v>
      </c>
      <c r="B18" s="75" t="s">
        <v>360</v>
      </c>
      <c r="C18" s="76" t="s">
        <v>361</v>
      </c>
      <c r="D18" s="77">
        <v>33323120</v>
      </c>
      <c r="E18" s="78">
        <v>11817000</v>
      </c>
      <c r="F18" s="78">
        <v>0</v>
      </c>
      <c r="G18" s="78">
        <v>0</v>
      </c>
      <c r="H18" s="78">
        <v>0</v>
      </c>
      <c r="I18" s="78">
        <v>115300</v>
      </c>
      <c r="J18" s="78">
        <v>4265100</v>
      </c>
      <c r="K18" s="78">
        <v>26509479</v>
      </c>
      <c r="L18" s="79">
        <v>76029999</v>
      </c>
      <c r="M18" s="77">
        <v>8253999</v>
      </c>
      <c r="N18" s="78">
        <v>13265999</v>
      </c>
      <c r="O18" s="78">
        <v>3899500</v>
      </c>
      <c r="P18" s="78">
        <v>3731900</v>
      </c>
      <c r="Q18" s="78">
        <v>2683901</v>
      </c>
      <c r="R18" s="80"/>
      <c r="S18" s="78">
        <v>32737000</v>
      </c>
      <c r="T18" s="78">
        <v>4485405</v>
      </c>
      <c r="U18" s="81">
        <v>69057704</v>
      </c>
      <c r="V18" s="82">
        <v>0</v>
      </c>
    </row>
    <row r="19" spans="1:22" ht="13.5">
      <c r="A19" s="47" t="s">
        <v>564</v>
      </c>
      <c r="B19" s="75" t="s">
        <v>362</v>
      </c>
      <c r="C19" s="76" t="s">
        <v>363</v>
      </c>
      <c r="D19" s="77">
        <v>37952676</v>
      </c>
      <c r="E19" s="78">
        <v>12389371</v>
      </c>
      <c r="F19" s="78">
        <v>5445000</v>
      </c>
      <c r="G19" s="78">
        <v>0</v>
      </c>
      <c r="H19" s="78">
        <v>0</v>
      </c>
      <c r="I19" s="78">
        <v>2308663</v>
      </c>
      <c r="J19" s="78">
        <v>6267098</v>
      </c>
      <c r="K19" s="78">
        <v>22461378</v>
      </c>
      <c r="L19" s="79">
        <v>86824186</v>
      </c>
      <c r="M19" s="77">
        <v>9933251</v>
      </c>
      <c r="N19" s="78">
        <v>11202924</v>
      </c>
      <c r="O19" s="78">
        <v>8464189</v>
      </c>
      <c r="P19" s="78">
        <v>1517845</v>
      </c>
      <c r="Q19" s="78">
        <v>1392776</v>
      </c>
      <c r="R19" s="80"/>
      <c r="S19" s="78">
        <v>27484565</v>
      </c>
      <c r="T19" s="78">
        <v>4970460</v>
      </c>
      <c r="U19" s="81">
        <v>64966010</v>
      </c>
      <c r="V19" s="82">
        <v>17130435</v>
      </c>
    </row>
    <row r="20" spans="1:22" ht="13.5">
      <c r="A20" s="47" t="s">
        <v>565</v>
      </c>
      <c r="B20" s="75" t="s">
        <v>553</v>
      </c>
      <c r="C20" s="76" t="s">
        <v>554</v>
      </c>
      <c r="D20" s="77">
        <v>50324144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23596345</v>
      </c>
      <c r="L20" s="79">
        <v>73920489</v>
      </c>
      <c r="M20" s="77">
        <v>0</v>
      </c>
      <c r="N20" s="78">
        <v>0</v>
      </c>
      <c r="O20" s="78">
        <v>0</v>
      </c>
      <c r="P20" s="78">
        <v>0</v>
      </c>
      <c r="Q20" s="78">
        <v>0</v>
      </c>
      <c r="R20" s="80"/>
      <c r="S20" s="78">
        <v>60293000</v>
      </c>
      <c r="T20" s="78">
        <v>10594786</v>
      </c>
      <c r="U20" s="81">
        <v>70887786</v>
      </c>
      <c r="V20" s="82">
        <v>0</v>
      </c>
    </row>
    <row r="21" spans="1:22" ht="12.75">
      <c r="A21" s="48"/>
      <c r="B21" s="83" t="s">
        <v>609</v>
      </c>
      <c r="C21" s="84"/>
      <c r="D21" s="85">
        <f aca="true" t="shared" si="1" ref="D21:V21">SUM(D14:D20)</f>
        <v>359610878</v>
      </c>
      <c r="E21" s="86">
        <f t="shared" si="1"/>
        <v>196365125</v>
      </c>
      <c r="F21" s="86">
        <f t="shared" si="1"/>
        <v>37091449</v>
      </c>
      <c r="G21" s="86">
        <f t="shared" si="1"/>
        <v>0</v>
      </c>
      <c r="H21" s="86">
        <f t="shared" si="1"/>
        <v>0</v>
      </c>
      <c r="I21" s="86">
        <f t="shared" si="1"/>
        <v>9211418</v>
      </c>
      <c r="J21" s="86">
        <f t="shared" si="1"/>
        <v>65057122</v>
      </c>
      <c r="K21" s="86">
        <f t="shared" si="1"/>
        <v>268680424</v>
      </c>
      <c r="L21" s="87">
        <f t="shared" si="1"/>
        <v>936016416</v>
      </c>
      <c r="M21" s="85">
        <f t="shared" si="1"/>
        <v>120527628</v>
      </c>
      <c r="N21" s="86">
        <f t="shared" si="1"/>
        <v>189392299</v>
      </c>
      <c r="O21" s="86">
        <f t="shared" si="1"/>
        <v>79348951</v>
      </c>
      <c r="P21" s="86">
        <f t="shared" si="1"/>
        <v>33000536</v>
      </c>
      <c r="Q21" s="86">
        <f t="shared" si="1"/>
        <v>34995468</v>
      </c>
      <c r="R21" s="86">
        <f t="shared" si="1"/>
        <v>0</v>
      </c>
      <c r="S21" s="86">
        <f t="shared" si="1"/>
        <v>277720642</v>
      </c>
      <c r="T21" s="86">
        <f t="shared" si="1"/>
        <v>52417258</v>
      </c>
      <c r="U21" s="88">
        <f t="shared" si="1"/>
        <v>787402782</v>
      </c>
      <c r="V21" s="89">
        <f t="shared" si="1"/>
        <v>115240349</v>
      </c>
    </row>
    <row r="22" spans="1:22" ht="13.5">
      <c r="A22" s="47" t="s">
        <v>564</v>
      </c>
      <c r="B22" s="75" t="s">
        <v>364</v>
      </c>
      <c r="C22" s="76" t="s">
        <v>365</v>
      </c>
      <c r="D22" s="77">
        <v>46572492</v>
      </c>
      <c r="E22" s="78">
        <v>20269187</v>
      </c>
      <c r="F22" s="78">
        <v>1631083</v>
      </c>
      <c r="G22" s="78">
        <v>0</v>
      </c>
      <c r="H22" s="78">
        <v>0</v>
      </c>
      <c r="I22" s="78">
        <v>6518901</v>
      </c>
      <c r="J22" s="78">
        <v>39434819</v>
      </c>
      <c r="K22" s="78">
        <v>46308209</v>
      </c>
      <c r="L22" s="79">
        <v>160734691</v>
      </c>
      <c r="M22" s="77">
        <v>25989549</v>
      </c>
      <c r="N22" s="78">
        <v>25392599</v>
      </c>
      <c r="O22" s="78">
        <v>5336727</v>
      </c>
      <c r="P22" s="78">
        <v>5080278</v>
      </c>
      <c r="Q22" s="78">
        <v>4271022</v>
      </c>
      <c r="R22" s="80"/>
      <c r="S22" s="78">
        <v>46684002</v>
      </c>
      <c r="T22" s="78">
        <v>42941370</v>
      </c>
      <c r="U22" s="81">
        <v>155695547</v>
      </c>
      <c r="V22" s="82">
        <v>30735001</v>
      </c>
    </row>
    <row r="23" spans="1:22" ht="13.5">
      <c r="A23" s="47" t="s">
        <v>564</v>
      </c>
      <c r="B23" s="75" t="s">
        <v>366</v>
      </c>
      <c r="C23" s="76" t="s">
        <v>367</v>
      </c>
      <c r="D23" s="77">
        <v>71729792</v>
      </c>
      <c r="E23" s="78">
        <v>35088300</v>
      </c>
      <c r="F23" s="78">
        <v>2259350</v>
      </c>
      <c r="G23" s="78">
        <v>0</v>
      </c>
      <c r="H23" s="78">
        <v>0</v>
      </c>
      <c r="I23" s="78">
        <v>0</v>
      </c>
      <c r="J23" s="78">
        <v>31049917</v>
      </c>
      <c r="K23" s="78">
        <v>74365460</v>
      </c>
      <c r="L23" s="79">
        <v>214492819</v>
      </c>
      <c r="M23" s="77">
        <v>18980447</v>
      </c>
      <c r="N23" s="78">
        <v>39015537</v>
      </c>
      <c r="O23" s="78">
        <v>13049521</v>
      </c>
      <c r="P23" s="78">
        <v>15685140</v>
      </c>
      <c r="Q23" s="78">
        <v>8212155</v>
      </c>
      <c r="R23" s="80"/>
      <c r="S23" s="78">
        <v>66749450</v>
      </c>
      <c r="T23" s="78">
        <v>51518079</v>
      </c>
      <c r="U23" s="81">
        <v>213210329</v>
      </c>
      <c r="V23" s="82">
        <v>24865000</v>
      </c>
    </row>
    <row r="24" spans="1:22" ht="13.5">
      <c r="A24" s="47" t="s">
        <v>564</v>
      </c>
      <c r="B24" s="75" t="s">
        <v>368</v>
      </c>
      <c r="C24" s="76" t="s">
        <v>369</v>
      </c>
      <c r="D24" s="77">
        <v>100850747</v>
      </c>
      <c r="E24" s="78">
        <v>76670334</v>
      </c>
      <c r="F24" s="78">
        <v>3098319</v>
      </c>
      <c r="G24" s="78">
        <v>0</v>
      </c>
      <c r="H24" s="78">
        <v>0</v>
      </c>
      <c r="I24" s="78">
        <v>2279371</v>
      </c>
      <c r="J24" s="78">
        <v>8299030</v>
      </c>
      <c r="K24" s="78">
        <v>107515831</v>
      </c>
      <c r="L24" s="79">
        <v>298713632</v>
      </c>
      <c r="M24" s="77">
        <v>40202154</v>
      </c>
      <c r="N24" s="78">
        <v>84702513</v>
      </c>
      <c r="O24" s="78">
        <v>39395863</v>
      </c>
      <c r="P24" s="78">
        <v>27250243</v>
      </c>
      <c r="Q24" s="78">
        <v>15257431</v>
      </c>
      <c r="R24" s="80"/>
      <c r="S24" s="78">
        <v>57973000</v>
      </c>
      <c r="T24" s="78">
        <v>46504700</v>
      </c>
      <c r="U24" s="81">
        <v>311285904</v>
      </c>
      <c r="V24" s="82">
        <v>58775000</v>
      </c>
    </row>
    <row r="25" spans="1:22" ht="13.5">
      <c r="A25" s="47" t="s">
        <v>564</v>
      </c>
      <c r="B25" s="75" t="s">
        <v>370</v>
      </c>
      <c r="C25" s="76" t="s">
        <v>371</v>
      </c>
      <c r="D25" s="77">
        <v>34223506</v>
      </c>
      <c r="E25" s="78">
        <v>17845512</v>
      </c>
      <c r="F25" s="78">
        <v>0</v>
      </c>
      <c r="G25" s="78">
        <v>0</v>
      </c>
      <c r="H25" s="78">
        <v>0</v>
      </c>
      <c r="I25" s="78">
        <v>1192208</v>
      </c>
      <c r="J25" s="78">
        <v>6348340</v>
      </c>
      <c r="K25" s="78">
        <v>31585434</v>
      </c>
      <c r="L25" s="79">
        <v>91195000</v>
      </c>
      <c r="M25" s="77">
        <v>10819664</v>
      </c>
      <c r="N25" s="78">
        <v>11738857</v>
      </c>
      <c r="O25" s="78">
        <v>3440168</v>
      </c>
      <c r="P25" s="78">
        <v>1603174</v>
      </c>
      <c r="Q25" s="78">
        <v>1737319</v>
      </c>
      <c r="R25" s="80"/>
      <c r="S25" s="78">
        <v>34379528</v>
      </c>
      <c r="T25" s="78">
        <v>22494379</v>
      </c>
      <c r="U25" s="81">
        <v>86213089</v>
      </c>
      <c r="V25" s="82">
        <v>19506000</v>
      </c>
    </row>
    <row r="26" spans="1:22" ht="13.5">
      <c r="A26" s="47" t="s">
        <v>564</v>
      </c>
      <c r="B26" s="75" t="s">
        <v>372</v>
      </c>
      <c r="C26" s="76" t="s">
        <v>373</v>
      </c>
      <c r="D26" s="77">
        <v>26313186</v>
      </c>
      <c r="E26" s="78">
        <v>9528128</v>
      </c>
      <c r="F26" s="78">
        <v>262524</v>
      </c>
      <c r="G26" s="78">
        <v>0</v>
      </c>
      <c r="H26" s="78">
        <v>0</v>
      </c>
      <c r="I26" s="78">
        <v>0</v>
      </c>
      <c r="J26" s="78">
        <v>6879401</v>
      </c>
      <c r="K26" s="78">
        <v>25917948</v>
      </c>
      <c r="L26" s="79">
        <v>68901187</v>
      </c>
      <c r="M26" s="77">
        <v>7191112</v>
      </c>
      <c r="N26" s="78">
        <v>8119250</v>
      </c>
      <c r="O26" s="78">
        <v>9906409</v>
      </c>
      <c r="P26" s="78">
        <v>4482771</v>
      </c>
      <c r="Q26" s="78">
        <v>1623431</v>
      </c>
      <c r="R26" s="80"/>
      <c r="S26" s="78">
        <v>33684000</v>
      </c>
      <c r="T26" s="78">
        <v>1383055</v>
      </c>
      <c r="U26" s="81">
        <v>66390028</v>
      </c>
      <c r="V26" s="82">
        <v>7862000</v>
      </c>
    </row>
    <row r="27" spans="1:22" ht="13.5">
      <c r="A27" s="47" t="s">
        <v>564</v>
      </c>
      <c r="B27" s="75" t="s">
        <v>374</v>
      </c>
      <c r="C27" s="76" t="s">
        <v>375</v>
      </c>
      <c r="D27" s="77">
        <v>39141468</v>
      </c>
      <c r="E27" s="78">
        <v>10252708</v>
      </c>
      <c r="F27" s="78">
        <v>824454</v>
      </c>
      <c r="G27" s="78">
        <v>0</v>
      </c>
      <c r="H27" s="78">
        <v>0</v>
      </c>
      <c r="I27" s="78">
        <v>2139179</v>
      </c>
      <c r="J27" s="78">
        <v>596363</v>
      </c>
      <c r="K27" s="78">
        <v>23879327</v>
      </c>
      <c r="L27" s="79">
        <v>76833499</v>
      </c>
      <c r="M27" s="77">
        <v>7233539</v>
      </c>
      <c r="N27" s="78">
        <v>18415177</v>
      </c>
      <c r="O27" s="78">
        <v>3662802</v>
      </c>
      <c r="P27" s="78">
        <v>3135749</v>
      </c>
      <c r="Q27" s="78">
        <v>1414812</v>
      </c>
      <c r="R27" s="80"/>
      <c r="S27" s="78">
        <v>38171619</v>
      </c>
      <c r="T27" s="78">
        <v>12038365</v>
      </c>
      <c r="U27" s="81">
        <v>84072063</v>
      </c>
      <c r="V27" s="82">
        <v>28627303</v>
      </c>
    </row>
    <row r="28" spans="1:22" ht="13.5">
      <c r="A28" s="47" t="s">
        <v>564</v>
      </c>
      <c r="B28" s="75" t="s">
        <v>376</v>
      </c>
      <c r="C28" s="76" t="s">
        <v>377</v>
      </c>
      <c r="D28" s="77">
        <v>56795256</v>
      </c>
      <c r="E28" s="78">
        <v>25336000</v>
      </c>
      <c r="F28" s="78">
        <v>795700</v>
      </c>
      <c r="G28" s="78">
        <v>0</v>
      </c>
      <c r="H28" s="78">
        <v>0</v>
      </c>
      <c r="I28" s="78">
        <v>10221102</v>
      </c>
      <c r="J28" s="78">
        <v>17188211</v>
      </c>
      <c r="K28" s="78">
        <v>63637117</v>
      </c>
      <c r="L28" s="79">
        <v>173973386</v>
      </c>
      <c r="M28" s="77">
        <v>15363407</v>
      </c>
      <c r="N28" s="78">
        <v>22266167</v>
      </c>
      <c r="O28" s="78">
        <v>14538103</v>
      </c>
      <c r="P28" s="78">
        <v>5553404</v>
      </c>
      <c r="Q28" s="78">
        <v>2286103</v>
      </c>
      <c r="R28" s="80"/>
      <c r="S28" s="78">
        <v>45524011</v>
      </c>
      <c r="T28" s="78">
        <v>14614108</v>
      </c>
      <c r="U28" s="81">
        <v>120145303</v>
      </c>
      <c r="V28" s="82">
        <v>17573004</v>
      </c>
    </row>
    <row r="29" spans="1:22" ht="13.5">
      <c r="A29" s="47" t="s">
        <v>564</v>
      </c>
      <c r="B29" s="75" t="s">
        <v>378</v>
      </c>
      <c r="C29" s="76" t="s">
        <v>379</v>
      </c>
      <c r="D29" s="77">
        <v>85957134</v>
      </c>
      <c r="E29" s="78">
        <v>42246731</v>
      </c>
      <c r="F29" s="78">
        <v>819638</v>
      </c>
      <c r="G29" s="78">
        <v>0</v>
      </c>
      <c r="H29" s="78">
        <v>0</v>
      </c>
      <c r="I29" s="78">
        <v>6477926</v>
      </c>
      <c r="J29" s="78">
        <v>2202575</v>
      </c>
      <c r="K29" s="78">
        <v>57152127</v>
      </c>
      <c r="L29" s="79">
        <v>194856131</v>
      </c>
      <c r="M29" s="77">
        <v>38858428</v>
      </c>
      <c r="N29" s="78">
        <v>48419917</v>
      </c>
      <c r="O29" s="78">
        <v>34314838</v>
      </c>
      <c r="P29" s="78">
        <v>5022380</v>
      </c>
      <c r="Q29" s="78">
        <v>4804242</v>
      </c>
      <c r="R29" s="80"/>
      <c r="S29" s="78">
        <v>63549003</v>
      </c>
      <c r="T29" s="78">
        <v>9820130</v>
      </c>
      <c r="U29" s="81">
        <v>204788938</v>
      </c>
      <c r="V29" s="82">
        <v>7</v>
      </c>
    </row>
    <row r="30" spans="1:22" ht="13.5">
      <c r="A30" s="47" t="s">
        <v>565</v>
      </c>
      <c r="B30" s="75" t="s">
        <v>555</v>
      </c>
      <c r="C30" s="76" t="s">
        <v>556</v>
      </c>
      <c r="D30" s="77">
        <v>49961328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19205361</v>
      </c>
      <c r="L30" s="79">
        <v>69166689</v>
      </c>
      <c r="M30" s="77">
        <v>0</v>
      </c>
      <c r="N30" s="78">
        <v>0</v>
      </c>
      <c r="O30" s="78">
        <v>0</v>
      </c>
      <c r="P30" s="78">
        <v>0</v>
      </c>
      <c r="Q30" s="78">
        <v>0</v>
      </c>
      <c r="R30" s="80"/>
      <c r="S30" s="78">
        <v>60005775</v>
      </c>
      <c r="T30" s="78">
        <v>4305880</v>
      </c>
      <c r="U30" s="81">
        <v>64311655</v>
      </c>
      <c r="V30" s="82">
        <v>3386000</v>
      </c>
    </row>
    <row r="31" spans="1:22" ht="12.75">
      <c r="A31" s="48"/>
      <c r="B31" s="83" t="s">
        <v>610</v>
      </c>
      <c r="C31" s="84"/>
      <c r="D31" s="85">
        <f aca="true" t="shared" si="2" ref="D31:V31">SUM(D22:D30)</f>
        <v>511544909</v>
      </c>
      <c r="E31" s="86">
        <f t="shared" si="2"/>
        <v>237236900</v>
      </c>
      <c r="F31" s="86">
        <f t="shared" si="2"/>
        <v>9691068</v>
      </c>
      <c r="G31" s="86">
        <f t="shared" si="2"/>
        <v>0</v>
      </c>
      <c r="H31" s="86">
        <f t="shared" si="2"/>
        <v>0</v>
      </c>
      <c r="I31" s="86">
        <f t="shared" si="2"/>
        <v>28828687</v>
      </c>
      <c r="J31" s="86">
        <f t="shared" si="2"/>
        <v>111998656</v>
      </c>
      <c r="K31" s="86">
        <f t="shared" si="2"/>
        <v>449566814</v>
      </c>
      <c r="L31" s="87">
        <f t="shared" si="2"/>
        <v>1348867034</v>
      </c>
      <c r="M31" s="85">
        <f t="shared" si="2"/>
        <v>164638300</v>
      </c>
      <c r="N31" s="86">
        <f t="shared" si="2"/>
        <v>258070017</v>
      </c>
      <c r="O31" s="86">
        <f t="shared" si="2"/>
        <v>123644431</v>
      </c>
      <c r="P31" s="86">
        <f t="shared" si="2"/>
        <v>67813139</v>
      </c>
      <c r="Q31" s="86">
        <f t="shared" si="2"/>
        <v>39606515</v>
      </c>
      <c r="R31" s="86">
        <f t="shared" si="2"/>
        <v>0</v>
      </c>
      <c r="S31" s="86">
        <f t="shared" si="2"/>
        <v>446720388</v>
      </c>
      <c r="T31" s="86">
        <f t="shared" si="2"/>
        <v>205620066</v>
      </c>
      <c r="U31" s="88">
        <f t="shared" si="2"/>
        <v>1306112856</v>
      </c>
      <c r="V31" s="89">
        <f t="shared" si="2"/>
        <v>191329315</v>
      </c>
    </row>
    <row r="32" spans="1:22" ht="13.5">
      <c r="A32" s="47" t="s">
        <v>564</v>
      </c>
      <c r="B32" s="75" t="s">
        <v>380</v>
      </c>
      <c r="C32" s="76" t="s">
        <v>381</v>
      </c>
      <c r="D32" s="77">
        <v>123697611</v>
      </c>
      <c r="E32" s="78">
        <v>69000000</v>
      </c>
      <c r="F32" s="78">
        <v>9000000</v>
      </c>
      <c r="G32" s="78">
        <v>0</v>
      </c>
      <c r="H32" s="78">
        <v>0</v>
      </c>
      <c r="I32" s="78">
        <v>41215001</v>
      </c>
      <c r="J32" s="78">
        <v>36530883</v>
      </c>
      <c r="K32" s="78">
        <v>54498480</v>
      </c>
      <c r="L32" s="79">
        <v>333941975</v>
      </c>
      <c r="M32" s="77">
        <v>25550102</v>
      </c>
      <c r="N32" s="78">
        <v>91647811</v>
      </c>
      <c r="O32" s="78">
        <v>23391106</v>
      </c>
      <c r="P32" s="78">
        <v>14022059</v>
      </c>
      <c r="Q32" s="78">
        <v>10619030</v>
      </c>
      <c r="R32" s="80"/>
      <c r="S32" s="78">
        <v>113154000</v>
      </c>
      <c r="T32" s="78">
        <v>15147096</v>
      </c>
      <c r="U32" s="81">
        <v>293531204</v>
      </c>
      <c r="V32" s="82">
        <v>46097002</v>
      </c>
    </row>
    <row r="33" spans="1:22" ht="13.5">
      <c r="A33" s="47" t="s">
        <v>564</v>
      </c>
      <c r="B33" s="75" t="s">
        <v>382</v>
      </c>
      <c r="C33" s="76" t="s">
        <v>383</v>
      </c>
      <c r="D33" s="77">
        <v>40083188</v>
      </c>
      <c r="E33" s="78">
        <v>0</v>
      </c>
      <c r="F33" s="78">
        <v>1708023</v>
      </c>
      <c r="G33" s="78">
        <v>0</v>
      </c>
      <c r="H33" s="78">
        <v>0</v>
      </c>
      <c r="I33" s="78">
        <v>491408</v>
      </c>
      <c r="J33" s="78">
        <v>7441577</v>
      </c>
      <c r="K33" s="78">
        <v>21577281</v>
      </c>
      <c r="L33" s="79">
        <v>71301477</v>
      </c>
      <c r="M33" s="77">
        <v>11515487</v>
      </c>
      <c r="N33" s="78">
        <v>0</v>
      </c>
      <c r="O33" s="78">
        <v>8187303</v>
      </c>
      <c r="P33" s="78">
        <v>3246650</v>
      </c>
      <c r="Q33" s="78">
        <v>3780765</v>
      </c>
      <c r="R33" s="80"/>
      <c r="S33" s="78">
        <v>34236000</v>
      </c>
      <c r="T33" s="78">
        <v>12045214</v>
      </c>
      <c r="U33" s="81">
        <v>73011419</v>
      </c>
      <c r="V33" s="82">
        <v>26568000</v>
      </c>
    </row>
    <row r="34" spans="1:22" ht="13.5">
      <c r="A34" s="47" t="s">
        <v>564</v>
      </c>
      <c r="B34" s="75" t="s">
        <v>384</v>
      </c>
      <c r="C34" s="76" t="s">
        <v>385</v>
      </c>
      <c r="D34" s="77">
        <v>106302544</v>
      </c>
      <c r="E34" s="78">
        <v>52517104</v>
      </c>
      <c r="F34" s="78">
        <v>17625365</v>
      </c>
      <c r="G34" s="78">
        <v>0</v>
      </c>
      <c r="H34" s="78">
        <v>0</v>
      </c>
      <c r="I34" s="78">
        <v>2703874</v>
      </c>
      <c r="J34" s="78">
        <v>34300537</v>
      </c>
      <c r="K34" s="78">
        <v>60615792</v>
      </c>
      <c r="L34" s="79">
        <v>274065216</v>
      </c>
      <c r="M34" s="77">
        <v>67954519</v>
      </c>
      <c r="N34" s="78">
        <v>67702693</v>
      </c>
      <c r="O34" s="78">
        <v>23535709</v>
      </c>
      <c r="P34" s="78">
        <v>25940161</v>
      </c>
      <c r="Q34" s="78">
        <v>17062818</v>
      </c>
      <c r="R34" s="80"/>
      <c r="S34" s="78">
        <v>64502517</v>
      </c>
      <c r="T34" s="78">
        <v>13565019</v>
      </c>
      <c r="U34" s="81">
        <v>280263436</v>
      </c>
      <c r="V34" s="82">
        <v>16090434</v>
      </c>
    </row>
    <row r="35" spans="1:22" ht="13.5">
      <c r="A35" s="47" t="s">
        <v>564</v>
      </c>
      <c r="B35" s="75" t="s">
        <v>386</v>
      </c>
      <c r="C35" s="76" t="s">
        <v>387</v>
      </c>
      <c r="D35" s="77">
        <v>46024385</v>
      </c>
      <c r="E35" s="78">
        <v>23031888</v>
      </c>
      <c r="F35" s="78">
        <v>0</v>
      </c>
      <c r="G35" s="78">
        <v>0</v>
      </c>
      <c r="H35" s="78">
        <v>0</v>
      </c>
      <c r="I35" s="78">
        <v>145482</v>
      </c>
      <c r="J35" s="78">
        <v>6115955</v>
      </c>
      <c r="K35" s="78">
        <v>49149945</v>
      </c>
      <c r="L35" s="79">
        <v>124467655</v>
      </c>
      <c r="M35" s="77">
        <v>22401202</v>
      </c>
      <c r="N35" s="78">
        <v>36204698</v>
      </c>
      <c r="O35" s="78">
        <v>9349965</v>
      </c>
      <c r="P35" s="78">
        <v>4785574</v>
      </c>
      <c r="Q35" s="78">
        <v>9023348</v>
      </c>
      <c r="R35" s="80"/>
      <c r="S35" s="78">
        <v>32849389</v>
      </c>
      <c r="T35" s="78">
        <v>11072609</v>
      </c>
      <c r="U35" s="81">
        <v>125686785</v>
      </c>
      <c r="V35" s="82">
        <v>28795200</v>
      </c>
    </row>
    <row r="36" spans="1:22" ht="13.5">
      <c r="A36" s="47" t="s">
        <v>564</v>
      </c>
      <c r="B36" s="75" t="s">
        <v>388</v>
      </c>
      <c r="C36" s="76" t="s">
        <v>389</v>
      </c>
      <c r="D36" s="77">
        <v>381207506</v>
      </c>
      <c r="E36" s="78">
        <v>241102836</v>
      </c>
      <c r="F36" s="78">
        <v>6105126</v>
      </c>
      <c r="G36" s="78">
        <v>0</v>
      </c>
      <c r="H36" s="78">
        <v>0</v>
      </c>
      <c r="I36" s="78">
        <v>12433306</v>
      </c>
      <c r="J36" s="78">
        <v>10764000</v>
      </c>
      <c r="K36" s="78">
        <v>225890910</v>
      </c>
      <c r="L36" s="79">
        <v>877503684</v>
      </c>
      <c r="M36" s="77">
        <v>122633188</v>
      </c>
      <c r="N36" s="78">
        <v>409724671</v>
      </c>
      <c r="O36" s="78">
        <v>76989209</v>
      </c>
      <c r="P36" s="78">
        <v>45919458</v>
      </c>
      <c r="Q36" s="78">
        <v>40692454</v>
      </c>
      <c r="R36" s="80"/>
      <c r="S36" s="78">
        <v>125355203</v>
      </c>
      <c r="T36" s="78">
        <v>82828012</v>
      </c>
      <c r="U36" s="81">
        <v>904142195</v>
      </c>
      <c r="V36" s="82">
        <v>63716391</v>
      </c>
    </row>
    <row r="37" spans="1:22" ht="13.5">
      <c r="A37" s="47" t="s">
        <v>565</v>
      </c>
      <c r="B37" s="75" t="s">
        <v>557</v>
      </c>
      <c r="C37" s="76" t="s">
        <v>558</v>
      </c>
      <c r="D37" s="77">
        <v>64137810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10000</v>
      </c>
      <c r="K37" s="78">
        <v>22139312</v>
      </c>
      <c r="L37" s="79">
        <v>86287122</v>
      </c>
      <c r="M37" s="77">
        <v>0</v>
      </c>
      <c r="N37" s="78">
        <v>0</v>
      </c>
      <c r="O37" s="78">
        <v>0</v>
      </c>
      <c r="P37" s="78">
        <v>0</v>
      </c>
      <c r="Q37" s="78">
        <v>0</v>
      </c>
      <c r="R37" s="80"/>
      <c r="S37" s="78">
        <v>82616000</v>
      </c>
      <c r="T37" s="78">
        <v>3126000</v>
      </c>
      <c r="U37" s="81">
        <v>85742000</v>
      </c>
      <c r="V37" s="82">
        <v>750000</v>
      </c>
    </row>
    <row r="38" spans="1:22" ht="12.75">
      <c r="A38" s="48"/>
      <c r="B38" s="83" t="s">
        <v>611</v>
      </c>
      <c r="C38" s="84"/>
      <c r="D38" s="85">
        <f aca="true" t="shared" si="3" ref="D38:V38">SUM(D32:D37)</f>
        <v>761453044</v>
      </c>
      <c r="E38" s="86">
        <f t="shared" si="3"/>
        <v>385651828</v>
      </c>
      <c r="F38" s="86">
        <f t="shared" si="3"/>
        <v>34438514</v>
      </c>
      <c r="G38" s="86">
        <f t="shared" si="3"/>
        <v>0</v>
      </c>
      <c r="H38" s="86">
        <f t="shared" si="3"/>
        <v>0</v>
      </c>
      <c r="I38" s="86">
        <f t="shared" si="3"/>
        <v>56989071</v>
      </c>
      <c r="J38" s="86">
        <f t="shared" si="3"/>
        <v>95162952</v>
      </c>
      <c r="K38" s="86">
        <f t="shared" si="3"/>
        <v>433871720</v>
      </c>
      <c r="L38" s="87">
        <f t="shared" si="3"/>
        <v>1767567129</v>
      </c>
      <c r="M38" s="85">
        <f t="shared" si="3"/>
        <v>250054498</v>
      </c>
      <c r="N38" s="86">
        <f t="shared" si="3"/>
        <v>605279873</v>
      </c>
      <c r="O38" s="86">
        <f t="shared" si="3"/>
        <v>141453292</v>
      </c>
      <c r="P38" s="86">
        <f t="shared" si="3"/>
        <v>93913902</v>
      </c>
      <c r="Q38" s="86">
        <f t="shared" si="3"/>
        <v>81178415</v>
      </c>
      <c r="R38" s="86">
        <f t="shared" si="3"/>
        <v>0</v>
      </c>
      <c r="S38" s="86">
        <f t="shared" si="3"/>
        <v>452713109</v>
      </c>
      <c r="T38" s="86">
        <f t="shared" si="3"/>
        <v>137783950</v>
      </c>
      <c r="U38" s="88">
        <f t="shared" si="3"/>
        <v>1762377039</v>
      </c>
      <c r="V38" s="89">
        <f t="shared" si="3"/>
        <v>182017027</v>
      </c>
    </row>
    <row r="39" spans="1:22" ht="13.5">
      <c r="A39" s="47" t="s">
        <v>564</v>
      </c>
      <c r="B39" s="75" t="s">
        <v>82</v>
      </c>
      <c r="C39" s="76" t="s">
        <v>83</v>
      </c>
      <c r="D39" s="77">
        <v>955147857</v>
      </c>
      <c r="E39" s="78">
        <v>639090000</v>
      </c>
      <c r="F39" s="78">
        <v>133100000</v>
      </c>
      <c r="G39" s="78">
        <v>0</v>
      </c>
      <c r="H39" s="78">
        <v>0</v>
      </c>
      <c r="I39" s="78">
        <v>20988771</v>
      </c>
      <c r="J39" s="78">
        <v>276816000</v>
      </c>
      <c r="K39" s="78">
        <v>446148805</v>
      </c>
      <c r="L39" s="79">
        <v>2471291433</v>
      </c>
      <c r="M39" s="77">
        <v>672297434</v>
      </c>
      <c r="N39" s="78">
        <v>869669488</v>
      </c>
      <c r="O39" s="78">
        <v>316742359</v>
      </c>
      <c r="P39" s="78">
        <v>78300625</v>
      </c>
      <c r="Q39" s="78">
        <v>62077695</v>
      </c>
      <c r="R39" s="80"/>
      <c r="S39" s="78">
        <v>257397400</v>
      </c>
      <c r="T39" s="78">
        <v>241893231</v>
      </c>
      <c r="U39" s="81">
        <v>2498378232</v>
      </c>
      <c r="V39" s="82">
        <v>133708000</v>
      </c>
    </row>
    <row r="40" spans="1:22" ht="13.5">
      <c r="A40" s="47" t="s">
        <v>564</v>
      </c>
      <c r="B40" s="75" t="s">
        <v>390</v>
      </c>
      <c r="C40" s="76" t="s">
        <v>391</v>
      </c>
      <c r="D40" s="77">
        <v>70644071</v>
      </c>
      <c r="E40" s="78">
        <v>28465974</v>
      </c>
      <c r="F40" s="78">
        <v>11016637</v>
      </c>
      <c r="G40" s="78">
        <v>0</v>
      </c>
      <c r="H40" s="78">
        <v>0</v>
      </c>
      <c r="I40" s="78">
        <v>596717</v>
      </c>
      <c r="J40" s="78">
        <v>9540003</v>
      </c>
      <c r="K40" s="78">
        <v>87869587</v>
      </c>
      <c r="L40" s="79">
        <v>208132989</v>
      </c>
      <c r="M40" s="77">
        <v>22493794</v>
      </c>
      <c r="N40" s="78">
        <v>27372983</v>
      </c>
      <c r="O40" s="78">
        <v>21725158</v>
      </c>
      <c r="P40" s="78">
        <v>3401254</v>
      </c>
      <c r="Q40" s="78">
        <v>10923200</v>
      </c>
      <c r="R40" s="80"/>
      <c r="S40" s="78">
        <v>110295147</v>
      </c>
      <c r="T40" s="78">
        <v>41720505</v>
      </c>
      <c r="U40" s="81">
        <v>237932041</v>
      </c>
      <c r="V40" s="82">
        <v>31763004</v>
      </c>
    </row>
    <row r="41" spans="1:22" ht="13.5">
      <c r="A41" s="47" t="s">
        <v>564</v>
      </c>
      <c r="B41" s="75" t="s">
        <v>392</v>
      </c>
      <c r="C41" s="76" t="s">
        <v>393</v>
      </c>
      <c r="D41" s="77">
        <v>52533401</v>
      </c>
      <c r="E41" s="78">
        <v>22249281</v>
      </c>
      <c r="F41" s="78">
        <v>22211414</v>
      </c>
      <c r="G41" s="78">
        <v>0</v>
      </c>
      <c r="H41" s="78">
        <v>0</v>
      </c>
      <c r="I41" s="78">
        <v>0</v>
      </c>
      <c r="J41" s="78">
        <v>23949696</v>
      </c>
      <c r="K41" s="78">
        <v>38077964</v>
      </c>
      <c r="L41" s="79">
        <v>159021756</v>
      </c>
      <c r="M41" s="77">
        <v>12543209</v>
      </c>
      <c r="N41" s="78">
        <v>34180648</v>
      </c>
      <c r="O41" s="78">
        <v>11424620</v>
      </c>
      <c r="P41" s="78">
        <v>6822734</v>
      </c>
      <c r="Q41" s="78">
        <v>6280997</v>
      </c>
      <c r="R41" s="80"/>
      <c r="S41" s="78">
        <v>58897000</v>
      </c>
      <c r="T41" s="78">
        <v>14248048</v>
      </c>
      <c r="U41" s="81">
        <v>144397256</v>
      </c>
      <c r="V41" s="82">
        <v>12112000</v>
      </c>
    </row>
    <row r="42" spans="1:22" ht="13.5">
      <c r="A42" s="47" t="s">
        <v>564</v>
      </c>
      <c r="B42" s="75" t="s">
        <v>394</v>
      </c>
      <c r="C42" s="76" t="s">
        <v>395</v>
      </c>
      <c r="D42" s="77">
        <v>102064293</v>
      </c>
      <c r="E42" s="78">
        <v>69061356</v>
      </c>
      <c r="F42" s="78">
        <v>57551130</v>
      </c>
      <c r="G42" s="78">
        <v>0</v>
      </c>
      <c r="H42" s="78">
        <v>0</v>
      </c>
      <c r="I42" s="78">
        <v>164746</v>
      </c>
      <c r="J42" s="78">
        <v>58299205</v>
      </c>
      <c r="K42" s="78">
        <v>53720396</v>
      </c>
      <c r="L42" s="79">
        <v>340861126</v>
      </c>
      <c r="M42" s="77">
        <v>38937287</v>
      </c>
      <c r="N42" s="78">
        <v>119959422</v>
      </c>
      <c r="O42" s="78">
        <v>33496767</v>
      </c>
      <c r="P42" s="78">
        <v>16529962</v>
      </c>
      <c r="Q42" s="78">
        <v>12784705</v>
      </c>
      <c r="R42" s="80"/>
      <c r="S42" s="78">
        <v>129784000</v>
      </c>
      <c r="T42" s="78">
        <v>35515108</v>
      </c>
      <c r="U42" s="81">
        <v>387007251</v>
      </c>
      <c r="V42" s="82">
        <v>0</v>
      </c>
    </row>
    <row r="43" spans="1:22" ht="13.5">
      <c r="A43" s="47" t="s">
        <v>565</v>
      </c>
      <c r="B43" s="75" t="s">
        <v>559</v>
      </c>
      <c r="C43" s="76" t="s">
        <v>560</v>
      </c>
      <c r="D43" s="77">
        <v>97019360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3000</v>
      </c>
      <c r="K43" s="78">
        <v>53354938</v>
      </c>
      <c r="L43" s="79">
        <v>150377298</v>
      </c>
      <c r="M43" s="77">
        <v>0</v>
      </c>
      <c r="N43" s="78">
        <v>0</v>
      </c>
      <c r="O43" s="78">
        <v>0</v>
      </c>
      <c r="P43" s="78">
        <v>0</v>
      </c>
      <c r="Q43" s="78">
        <v>0</v>
      </c>
      <c r="R43" s="80"/>
      <c r="S43" s="78">
        <v>135892000</v>
      </c>
      <c r="T43" s="78">
        <v>7196210</v>
      </c>
      <c r="U43" s="81">
        <v>143088210</v>
      </c>
      <c r="V43" s="82">
        <v>0</v>
      </c>
    </row>
    <row r="44" spans="1:22" ht="12.75">
      <c r="A44" s="48"/>
      <c r="B44" s="83" t="s">
        <v>612</v>
      </c>
      <c r="C44" s="84"/>
      <c r="D44" s="85">
        <f aca="true" t="shared" si="4" ref="D44:V44">SUM(D39:D43)</f>
        <v>1277408982</v>
      </c>
      <c r="E44" s="86">
        <f t="shared" si="4"/>
        <v>758866611</v>
      </c>
      <c r="F44" s="86">
        <f t="shared" si="4"/>
        <v>223879181</v>
      </c>
      <c r="G44" s="86">
        <f t="shared" si="4"/>
        <v>0</v>
      </c>
      <c r="H44" s="86">
        <f t="shared" si="4"/>
        <v>0</v>
      </c>
      <c r="I44" s="86">
        <f t="shared" si="4"/>
        <v>21750234</v>
      </c>
      <c r="J44" s="86">
        <f t="shared" si="4"/>
        <v>368607904</v>
      </c>
      <c r="K44" s="86">
        <f t="shared" si="4"/>
        <v>679171690</v>
      </c>
      <c r="L44" s="87">
        <f t="shared" si="4"/>
        <v>3329684602</v>
      </c>
      <c r="M44" s="85">
        <f t="shared" si="4"/>
        <v>746271724</v>
      </c>
      <c r="N44" s="86">
        <f t="shared" si="4"/>
        <v>1051182541</v>
      </c>
      <c r="O44" s="86">
        <f t="shared" si="4"/>
        <v>383388904</v>
      </c>
      <c r="P44" s="86">
        <f t="shared" si="4"/>
        <v>105054575</v>
      </c>
      <c r="Q44" s="86">
        <f t="shared" si="4"/>
        <v>92066597</v>
      </c>
      <c r="R44" s="86">
        <f t="shared" si="4"/>
        <v>0</v>
      </c>
      <c r="S44" s="86">
        <f t="shared" si="4"/>
        <v>692265547</v>
      </c>
      <c r="T44" s="86">
        <f t="shared" si="4"/>
        <v>340573102</v>
      </c>
      <c r="U44" s="88">
        <f t="shared" si="4"/>
        <v>3410802990</v>
      </c>
      <c r="V44" s="89">
        <f t="shared" si="4"/>
        <v>177583004</v>
      </c>
    </row>
    <row r="45" spans="1:22" ht="12.75">
      <c r="A45" s="49"/>
      <c r="B45" s="90" t="s">
        <v>613</v>
      </c>
      <c r="C45" s="91"/>
      <c r="D45" s="92">
        <f aca="true" t="shared" si="5" ref="D45:V45">SUM(D9:D12,D14:D20,D22:D30,D32:D37,D39:D43)</f>
        <v>3480338840</v>
      </c>
      <c r="E45" s="93">
        <f t="shared" si="5"/>
        <v>1817486823</v>
      </c>
      <c r="F45" s="93">
        <f t="shared" si="5"/>
        <v>356842031</v>
      </c>
      <c r="G45" s="93">
        <f t="shared" si="5"/>
        <v>0</v>
      </c>
      <c r="H45" s="93">
        <f t="shared" si="5"/>
        <v>0</v>
      </c>
      <c r="I45" s="93">
        <f t="shared" si="5"/>
        <v>151581533</v>
      </c>
      <c r="J45" s="93">
        <f t="shared" si="5"/>
        <v>696096605</v>
      </c>
      <c r="K45" s="93">
        <f t="shared" si="5"/>
        <v>2349724319</v>
      </c>
      <c r="L45" s="94">
        <f t="shared" si="5"/>
        <v>8852070151</v>
      </c>
      <c r="M45" s="92">
        <f t="shared" si="5"/>
        <v>1544762562</v>
      </c>
      <c r="N45" s="93">
        <f t="shared" si="5"/>
        <v>2424684688</v>
      </c>
      <c r="O45" s="93">
        <f t="shared" si="5"/>
        <v>865995075</v>
      </c>
      <c r="P45" s="93">
        <f t="shared" si="5"/>
        <v>356295744</v>
      </c>
      <c r="Q45" s="93">
        <f t="shared" si="5"/>
        <v>301126582</v>
      </c>
      <c r="R45" s="93">
        <f t="shared" si="5"/>
        <v>0</v>
      </c>
      <c r="S45" s="93">
        <f t="shared" si="5"/>
        <v>2462108386</v>
      </c>
      <c r="T45" s="93">
        <f t="shared" si="5"/>
        <v>871498512</v>
      </c>
      <c r="U45" s="95">
        <f t="shared" si="5"/>
        <v>8826471549</v>
      </c>
      <c r="V45" s="89">
        <f t="shared" si="5"/>
        <v>1063083200</v>
      </c>
    </row>
    <row r="46" spans="1:22" ht="13.5">
      <c r="A46" s="50"/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3.5">
      <c r="A47" s="51"/>
      <c r="B47" s="128" t="s">
        <v>41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47:T4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" t="s">
        <v>21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614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564</v>
      </c>
      <c r="B9" s="75" t="s">
        <v>402</v>
      </c>
      <c r="C9" s="76" t="s">
        <v>403</v>
      </c>
      <c r="D9" s="77">
        <v>187588613</v>
      </c>
      <c r="E9" s="78">
        <v>0</v>
      </c>
      <c r="F9" s="78">
        <v>49839018</v>
      </c>
      <c r="G9" s="78">
        <v>0</v>
      </c>
      <c r="H9" s="78">
        <v>0</v>
      </c>
      <c r="I9" s="78">
        <v>0</v>
      </c>
      <c r="J9" s="78">
        <v>54689369</v>
      </c>
      <c r="K9" s="78">
        <v>215512080</v>
      </c>
      <c r="L9" s="79">
        <v>507629080</v>
      </c>
      <c r="M9" s="77">
        <v>51077202</v>
      </c>
      <c r="N9" s="78">
        <v>0</v>
      </c>
      <c r="O9" s="78">
        <v>34347582</v>
      </c>
      <c r="P9" s="78">
        <v>0</v>
      </c>
      <c r="Q9" s="78">
        <v>25222245</v>
      </c>
      <c r="R9" s="80"/>
      <c r="S9" s="78">
        <v>417273516</v>
      </c>
      <c r="T9" s="78">
        <v>31887082</v>
      </c>
      <c r="U9" s="81">
        <v>559807627</v>
      </c>
      <c r="V9" s="82">
        <v>224995000</v>
      </c>
    </row>
    <row r="10" spans="1:22" ht="13.5">
      <c r="A10" s="47" t="s">
        <v>564</v>
      </c>
      <c r="B10" s="75" t="s">
        <v>84</v>
      </c>
      <c r="C10" s="76" t="s">
        <v>85</v>
      </c>
      <c r="D10" s="77">
        <v>649574974</v>
      </c>
      <c r="E10" s="78">
        <v>510185920</v>
      </c>
      <c r="F10" s="78">
        <v>131796480</v>
      </c>
      <c r="G10" s="78">
        <v>0</v>
      </c>
      <c r="H10" s="78">
        <v>0</v>
      </c>
      <c r="I10" s="78">
        <v>142311822</v>
      </c>
      <c r="J10" s="78">
        <v>219660800</v>
      </c>
      <c r="K10" s="78">
        <v>1017357515</v>
      </c>
      <c r="L10" s="79">
        <v>2670887511</v>
      </c>
      <c r="M10" s="77">
        <v>406900516</v>
      </c>
      <c r="N10" s="78">
        <v>509802483</v>
      </c>
      <c r="O10" s="78">
        <v>185459930</v>
      </c>
      <c r="P10" s="78">
        <v>60483285</v>
      </c>
      <c r="Q10" s="78">
        <v>62654979</v>
      </c>
      <c r="R10" s="80"/>
      <c r="S10" s="78">
        <v>962648000</v>
      </c>
      <c r="T10" s="78">
        <v>169151093</v>
      </c>
      <c r="U10" s="81">
        <v>2357100286</v>
      </c>
      <c r="V10" s="82">
        <v>335000000</v>
      </c>
    </row>
    <row r="11" spans="1:22" ht="13.5">
      <c r="A11" s="47" t="s">
        <v>564</v>
      </c>
      <c r="B11" s="75" t="s">
        <v>86</v>
      </c>
      <c r="C11" s="76" t="s">
        <v>87</v>
      </c>
      <c r="D11" s="77">
        <v>937334217</v>
      </c>
      <c r="E11" s="78">
        <v>1195406664</v>
      </c>
      <c r="F11" s="78">
        <v>313768149</v>
      </c>
      <c r="G11" s="78">
        <v>0</v>
      </c>
      <c r="H11" s="78">
        <v>0</v>
      </c>
      <c r="I11" s="78">
        <v>47533063</v>
      </c>
      <c r="J11" s="78">
        <v>870003727</v>
      </c>
      <c r="K11" s="78">
        <v>1302967390</v>
      </c>
      <c r="L11" s="79">
        <v>4667013210</v>
      </c>
      <c r="M11" s="77">
        <v>444052429</v>
      </c>
      <c r="N11" s="78">
        <v>2554369113</v>
      </c>
      <c r="O11" s="78">
        <v>551452855</v>
      </c>
      <c r="P11" s="78">
        <v>417724432</v>
      </c>
      <c r="Q11" s="78">
        <v>165722054</v>
      </c>
      <c r="R11" s="80"/>
      <c r="S11" s="78">
        <v>1065160960</v>
      </c>
      <c r="T11" s="78">
        <v>638981687</v>
      </c>
      <c r="U11" s="81">
        <v>5837463530</v>
      </c>
      <c r="V11" s="82">
        <v>563630040</v>
      </c>
    </row>
    <row r="12" spans="1:22" ht="13.5">
      <c r="A12" s="47" t="s">
        <v>564</v>
      </c>
      <c r="B12" s="75" t="s">
        <v>404</v>
      </c>
      <c r="C12" s="76" t="s">
        <v>405</v>
      </c>
      <c r="D12" s="77">
        <v>75226085</v>
      </c>
      <c r="E12" s="78">
        <v>33468384</v>
      </c>
      <c r="F12" s="78">
        <v>1406859</v>
      </c>
      <c r="G12" s="78">
        <v>0</v>
      </c>
      <c r="H12" s="78">
        <v>0</v>
      </c>
      <c r="I12" s="78">
        <v>1875139</v>
      </c>
      <c r="J12" s="78">
        <v>39799578</v>
      </c>
      <c r="K12" s="78">
        <v>113181662</v>
      </c>
      <c r="L12" s="79">
        <v>264957707</v>
      </c>
      <c r="M12" s="77">
        <v>7534775</v>
      </c>
      <c r="N12" s="78">
        <v>50947043</v>
      </c>
      <c r="O12" s="78">
        <v>8831771</v>
      </c>
      <c r="P12" s="78">
        <v>5564292</v>
      </c>
      <c r="Q12" s="78">
        <v>1680094</v>
      </c>
      <c r="R12" s="80"/>
      <c r="S12" s="78">
        <v>123988800</v>
      </c>
      <c r="T12" s="78">
        <v>77926759</v>
      </c>
      <c r="U12" s="81">
        <v>276473534</v>
      </c>
      <c r="V12" s="82">
        <v>0</v>
      </c>
    </row>
    <row r="13" spans="1:22" ht="13.5">
      <c r="A13" s="47" t="s">
        <v>564</v>
      </c>
      <c r="B13" s="75" t="s">
        <v>406</v>
      </c>
      <c r="C13" s="76" t="s">
        <v>407</v>
      </c>
      <c r="D13" s="77">
        <v>325055481</v>
      </c>
      <c r="E13" s="78">
        <v>8752928</v>
      </c>
      <c r="F13" s="78">
        <v>82058700</v>
      </c>
      <c r="G13" s="78">
        <v>0</v>
      </c>
      <c r="H13" s="78">
        <v>0</v>
      </c>
      <c r="I13" s="78">
        <v>2824632</v>
      </c>
      <c r="J13" s="78">
        <v>195789011</v>
      </c>
      <c r="K13" s="78">
        <v>305477526</v>
      </c>
      <c r="L13" s="79">
        <v>919958278</v>
      </c>
      <c r="M13" s="77">
        <v>162487242</v>
      </c>
      <c r="N13" s="78">
        <v>0</v>
      </c>
      <c r="O13" s="78">
        <v>170522232</v>
      </c>
      <c r="P13" s="78">
        <v>2707601</v>
      </c>
      <c r="Q13" s="78">
        <v>13648777</v>
      </c>
      <c r="R13" s="80"/>
      <c r="S13" s="78">
        <v>531728018</v>
      </c>
      <c r="T13" s="78">
        <v>78371470</v>
      </c>
      <c r="U13" s="81">
        <v>959465340</v>
      </c>
      <c r="V13" s="82">
        <v>231475919</v>
      </c>
    </row>
    <row r="14" spans="1:22" ht="13.5">
      <c r="A14" s="47" t="s">
        <v>565</v>
      </c>
      <c r="B14" s="75" t="s">
        <v>529</v>
      </c>
      <c r="C14" s="76" t="s">
        <v>530</v>
      </c>
      <c r="D14" s="77">
        <v>249225302</v>
      </c>
      <c r="E14" s="78">
        <v>0</v>
      </c>
      <c r="F14" s="78">
        <v>0</v>
      </c>
      <c r="G14" s="78">
        <v>0</v>
      </c>
      <c r="H14" s="78">
        <v>0</v>
      </c>
      <c r="I14" s="78">
        <v>500000</v>
      </c>
      <c r="J14" s="78">
        <v>0</v>
      </c>
      <c r="K14" s="78">
        <v>67536506</v>
      </c>
      <c r="L14" s="79">
        <v>317261808</v>
      </c>
      <c r="M14" s="77">
        <v>0</v>
      </c>
      <c r="N14" s="78">
        <v>0</v>
      </c>
      <c r="O14" s="78">
        <v>0</v>
      </c>
      <c r="P14" s="78">
        <v>0</v>
      </c>
      <c r="Q14" s="78">
        <v>0</v>
      </c>
      <c r="R14" s="80"/>
      <c r="S14" s="78">
        <v>386382000</v>
      </c>
      <c r="T14" s="78">
        <v>1670000</v>
      </c>
      <c r="U14" s="81">
        <v>388052000</v>
      </c>
      <c r="V14" s="82">
        <v>0</v>
      </c>
    </row>
    <row r="15" spans="1:22" ht="12.75">
      <c r="A15" s="48"/>
      <c r="B15" s="83" t="s">
        <v>615</v>
      </c>
      <c r="C15" s="84"/>
      <c r="D15" s="85">
        <f aca="true" t="shared" si="0" ref="D15:V15">SUM(D9:D14)</f>
        <v>2424004672</v>
      </c>
      <c r="E15" s="86">
        <f t="shared" si="0"/>
        <v>1747813896</v>
      </c>
      <c r="F15" s="86">
        <f t="shared" si="0"/>
        <v>578869206</v>
      </c>
      <c r="G15" s="86">
        <f t="shared" si="0"/>
        <v>0</v>
      </c>
      <c r="H15" s="86">
        <f t="shared" si="0"/>
        <v>0</v>
      </c>
      <c r="I15" s="86">
        <f t="shared" si="0"/>
        <v>195044656</v>
      </c>
      <c r="J15" s="86">
        <f t="shared" si="0"/>
        <v>1379942485</v>
      </c>
      <c r="K15" s="86">
        <f t="shared" si="0"/>
        <v>3022032679</v>
      </c>
      <c r="L15" s="87">
        <f t="shared" si="0"/>
        <v>9347707594</v>
      </c>
      <c r="M15" s="85">
        <f t="shared" si="0"/>
        <v>1072052164</v>
      </c>
      <c r="N15" s="86">
        <f t="shared" si="0"/>
        <v>3115118639</v>
      </c>
      <c r="O15" s="86">
        <f t="shared" si="0"/>
        <v>950614370</v>
      </c>
      <c r="P15" s="86">
        <f t="shared" si="0"/>
        <v>486479610</v>
      </c>
      <c r="Q15" s="86">
        <f t="shared" si="0"/>
        <v>268928149</v>
      </c>
      <c r="R15" s="86">
        <f t="shared" si="0"/>
        <v>0</v>
      </c>
      <c r="S15" s="86">
        <f t="shared" si="0"/>
        <v>3487181294</v>
      </c>
      <c r="T15" s="86">
        <f t="shared" si="0"/>
        <v>997988091</v>
      </c>
      <c r="U15" s="88">
        <f t="shared" si="0"/>
        <v>10378362317</v>
      </c>
      <c r="V15" s="89">
        <f t="shared" si="0"/>
        <v>1355100959</v>
      </c>
    </row>
    <row r="16" spans="1:22" ht="13.5">
      <c r="A16" s="47" t="s">
        <v>564</v>
      </c>
      <c r="B16" s="75" t="s">
        <v>408</v>
      </c>
      <c r="C16" s="76" t="s">
        <v>409</v>
      </c>
      <c r="D16" s="77">
        <v>0</v>
      </c>
      <c r="E16" s="78">
        <v>0</v>
      </c>
      <c r="F16" s="78">
        <v>0</v>
      </c>
      <c r="G16" s="78">
        <v>0</v>
      </c>
      <c r="H16" s="78">
        <v>0</v>
      </c>
      <c r="I16" s="78">
        <v>66150</v>
      </c>
      <c r="J16" s="78">
        <v>4410000</v>
      </c>
      <c r="K16" s="78">
        <v>17336048</v>
      </c>
      <c r="L16" s="79">
        <v>21812198</v>
      </c>
      <c r="M16" s="77">
        <v>0</v>
      </c>
      <c r="N16" s="78">
        <v>0</v>
      </c>
      <c r="O16" s="78">
        <v>0</v>
      </c>
      <c r="P16" s="78">
        <v>0</v>
      </c>
      <c r="Q16" s="78">
        <v>0</v>
      </c>
      <c r="R16" s="80"/>
      <c r="S16" s="78">
        <v>0</v>
      </c>
      <c r="T16" s="78">
        <v>0</v>
      </c>
      <c r="U16" s="81">
        <v>0</v>
      </c>
      <c r="V16" s="82">
        <v>0</v>
      </c>
    </row>
    <row r="17" spans="1:22" ht="13.5">
      <c r="A17" s="47" t="s">
        <v>564</v>
      </c>
      <c r="B17" s="75" t="s">
        <v>410</v>
      </c>
      <c r="C17" s="76" t="s">
        <v>411</v>
      </c>
      <c r="D17" s="77">
        <v>123095161</v>
      </c>
      <c r="E17" s="78">
        <v>39169353</v>
      </c>
      <c r="F17" s="78">
        <v>487093</v>
      </c>
      <c r="G17" s="78">
        <v>0</v>
      </c>
      <c r="H17" s="78">
        <v>0</v>
      </c>
      <c r="I17" s="78">
        <v>0</v>
      </c>
      <c r="J17" s="78">
        <v>21725000</v>
      </c>
      <c r="K17" s="78">
        <v>71047273</v>
      </c>
      <c r="L17" s="79">
        <v>255523880</v>
      </c>
      <c r="M17" s="77">
        <v>36785708</v>
      </c>
      <c r="N17" s="78">
        <v>49592674</v>
      </c>
      <c r="O17" s="78">
        <v>8388372</v>
      </c>
      <c r="P17" s="78">
        <v>13487189</v>
      </c>
      <c r="Q17" s="78">
        <v>12787093</v>
      </c>
      <c r="R17" s="80"/>
      <c r="S17" s="78">
        <v>178556607</v>
      </c>
      <c r="T17" s="78">
        <v>2968618</v>
      </c>
      <c r="U17" s="81">
        <v>302566261</v>
      </c>
      <c r="V17" s="82">
        <v>0</v>
      </c>
    </row>
    <row r="18" spans="1:22" ht="13.5">
      <c r="A18" s="47" t="s">
        <v>564</v>
      </c>
      <c r="B18" s="75" t="s">
        <v>412</v>
      </c>
      <c r="C18" s="76" t="s">
        <v>413</v>
      </c>
      <c r="D18" s="77">
        <v>364843260</v>
      </c>
      <c r="E18" s="78">
        <v>37001172</v>
      </c>
      <c r="F18" s="78">
        <v>64751448</v>
      </c>
      <c r="G18" s="78">
        <v>0</v>
      </c>
      <c r="H18" s="78">
        <v>0</v>
      </c>
      <c r="I18" s="78">
        <v>2967168</v>
      </c>
      <c r="J18" s="78">
        <v>329944248</v>
      </c>
      <c r="K18" s="78">
        <v>242293476</v>
      </c>
      <c r="L18" s="79">
        <v>1041800772</v>
      </c>
      <c r="M18" s="77">
        <v>434184828</v>
      </c>
      <c r="N18" s="78">
        <v>0</v>
      </c>
      <c r="O18" s="78">
        <v>183561036</v>
      </c>
      <c r="P18" s="78">
        <v>54627900</v>
      </c>
      <c r="Q18" s="78">
        <v>48832224</v>
      </c>
      <c r="R18" s="80"/>
      <c r="S18" s="78">
        <v>332648232</v>
      </c>
      <c r="T18" s="78">
        <v>149627544</v>
      </c>
      <c r="U18" s="81">
        <v>1203481764</v>
      </c>
      <c r="V18" s="82">
        <v>69887004</v>
      </c>
    </row>
    <row r="19" spans="1:22" ht="13.5">
      <c r="A19" s="47" t="s">
        <v>564</v>
      </c>
      <c r="B19" s="75" t="s">
        <v>414</v>
      </c>
      <c r="C19" s="76" t="s">
        <v>415</v>
      </c>
      <c r="D19" s="77">
        <v>222624063</v>
      </c>
      <c r="E19" s="78">
        <v>206839741</v>
      </c>
      <c r="F19" s="78">
        <v>0</v>
      </c>
      <c r="G19" s="78">
        <v>0</v>
      </c>
      <c r="H19" s="78">
        <v>0</v>
      </c>
      <c r="I19" s="78">
        <v>458566</v>
      </c>
      <c r="J19" s="78">
        <v>160559063</v>
      </c>
      <c r="K19" s="78">
        <v>90026792</v>
      </c>
      <c r="L19" s="79">
        <v>680508225</v>
      </c>
      <c r="M19" s="77">
        <v>69826820</v>
      </c>
      <c r="N19" s="78">
        <v>235397982</v>
      </c>
      <c r="O19" s="78">
        <v>46761503</v>
      </c>
      <c r="P19" s="78">
        <v>24272480</v>
      </c>
      <c r="Q19" s="78">
        <v>13084175</v>
      </c>
      <c r="R19" s="80"/>
      <c r="S19" s="78">
        <v>164882379</v>
      </c>
      <c r="T19" s="78">
        <v>102508113</v>
      </c>
      <c r="U19" s="81">
        <v>656733452</v>
      </c>
      <c r="V19" s="82">
        <v>47019050</v>
      </c>
    </row>
    <row r="20" spans="1:22" ht="13.5">
      <c r="A20" s="47" t="s">
        <v>564</v>
      </c>
      <c r="B20" s="75" t="s">
        <v>416</v>
      </c>
      <c r="C20" s="76" t="s">
        <v>417</v>
      </c>
      <c r="D20" s="77">
        <v>162431728</v>
      </c>
      <c r="E20" s="78">
        <v>67060652</v>
      </c>
      <c r="F20" s="78">
        <v>82059</v>
      </c>
      <c r="G20" s="78">
        <v>0</v>
      </c>
      <c r="H20" s="78">
        <v>0</v>
      </c>
      <c r="I20" s="78">
        <v>0</v>
      </c>
      <c r="J20" s="78">
        <v>44795208</v>
      </c>
      <c r="K20" s="78">
        <v>165567440</v>
      </c>
      <c r="L20" s="79">
        <v>439937087</v>
      </c>
      <c r="M20" s="77">
        <v>68931629</v>
      </c>
      <c r="N20" s="78">
        <v>98683943</v>
      </c>
      <c r="O20" s="78">
        <v>23987851</v>
      </c>
      <c r="P20" s="78">
        <v>4829671</v>
      </c>
      <c r="Q20" s="78">
        <v>24285034</v>
      </c>
      <c r="R20" s="80"/>
      <c r="S20" s="78">
        <v>259414472</v>
      </c>
      <c r="T20" s="78">
        <v>21135916</v>
      </c>
      <c r="U20" s="81">
        <v>501268516</v>
      </c>
      <c r="V20" s="82">
        <v>0</v>
      </c>
    </row>
    <row r="21" spans="1:22" ht="13.5">
      <c r="A21" s="47" t="s">
        <v>565</v>
      </c>
      <c r="B21" s="75" t="s">
        <v>531</v>
      </c>
      <c r="C21" s="76" t="s">
        <v>532</v>
      </c>
      <c r="D21" s="77">
        <v>441943333</v>
      </c>
      <c r="E21" s="78">
        <v>0</v>
      </c>
      <c r="F21" s="78">
        <v>20396250</v>
      </c>
      <c r="G21" s="78">
        <v>0</v>
      </c>
      <c r="H21" s="78">
        <v>0</v>
      </c>
      <c r="I21" s="78">
        <v>0</v>
      </c>
      <c r="J21" s="78">
        <v>0</v>
      </c>
      <c r="K21" s="78">
        <v>611919870</v>
      </c>
      <c r="L21" s="79">
        <v>1074259453</v>
      </c>
      <c r="M21" s="77">
        <v>0</v>
      </c>
      <c r="N21" s="78">
        <v>0</v>
      </c>
      <c r="O21" s="78">
        <v>146747</v>
      </c>
      <c r="P21" s="78">
        <v>125069</v>
      </c>
      <c r="Q21" s="78">
        <v>0</v>
      </c>
      <c r="R21" s="80"/>
      <c r="S21" s="78">
        <v>980816000</v>
      </c>
      <c r="T21" s="78">
        <v>537081</v>
      </c>
      <c r="U21" s="81">
        <v>981624897</v>
      </c>
      <c r="V21" s="82">
        <v>347694000</v>
      </c>
    </row>
    <row r="22" spans="1:22" ht="12.75">
      <c r="A22" s="48"/>
      <c r="B22" s="83" t="s">
        <v>616</v>
      </c>
      <c r="C22" s="84"/>
      <c r="D22" s="85">
        <f aca="true" t="shared" si="1" ref="D22:V22">SUM(D16:D21)</f>
        <v>1314937545</v>
      </c>
      <c r="E22" s="86">
        <f t="shared" si="1"/>
        <v>350070918</v>
      </c>
      <c r="F22" s="86">
        <f t="shared" si="1"/>
        <v>85716850</v>
      </c>
      <c r="G22" s="86">
        <f t="shared" si="1"/>
        <v>0</v>
      </c>
      <c r="H22" s="86">
        <f t="shared" si="1"/>
        <v>0</v>
      </c>
      <c r="I22" s="86">
        <f t="shared" si="1"/>
        <v>3491884</v>
      </c>
      <c r="J22" s="86">
        <f t="shared" si="1"/>
        <v>561433519</v>
      </c>
      <c r="K22" s="86">
        <f t="shared" si="1"/>
        <v>1198190899</v>
      </c>
      <c r="L22" s="87">
        <f t="shared" si="1"/>
        <v>3513841615</v>
      </c>
      <c r="M22" s="85">
        <f t="shared" si="1"/>
        <v>609728985</v>
      </c>
      <c r="N22" s="86">
        <f t="shared" si="1"/>
        <v>383674599</v>
      </c>
      <c r="O22" s="86">
        <f t="shared" si="1"/>
        <v>262845509</v>
      </c>
      <c r="P22" s="86">
        <f t="shared" si="1"/>
        <v>97342309</v>
      </c>
      <c r="Q22" s="86">
        <f t="shared" si="1"/>
        <v>98988526</v>
      </c>
      <c r="R22" s="86">
        <f t="shared" si="1"/>
        <v>0</v>
      </c>
      <c r="S22" s="86">
        <f t="shared" si="1"/>
        <v>1916317690</v>
      </c>
      <c r="T22" s="86">
        <f t="shared" si="1"/>
        <v>276777272</v>
      </c>
      <c r="U22" s="88">
        <f t="shared" si="1"/>
        <v>3645674890</v>
      </c>
      <c r="V22" s="89">
        <f t="shared" si="1"/>
        <v>464600054</v>
      </c>
    </row>
    <row r="23" spans="1:22" ht="13.5">
      <c r="A23" s="47" t="s">
        <v>564</v>
      </c>
      <c r="B23" s="75" t="s">
        <v>418</v>
      </c>
      <c r="C23" s="76" t="s">
        <v>419</v>
      </c>
      <c r="D23" s="77">
        <v>227409827</v>
      </c>
      <c r="E23" s="78">
        <v>142224704</v>
      </c>
      <c r="F23" s="78">
        <v>0</v>
      </c>
      <c r="G23" s="78">
        <v>0</v>
      </c>
      <c r="H23" s="78">
        <v>0</v>
      </c>
      <c r="I23" s="78">
        <v>15894300</v>
      </c>
      <c r="J23" s="78">
        <v>17503558</v>
      </c>
      <c r="K23" s="78">
        <v>88048205</v>
      </c>
      <c r="L23" s="79">
        <v>491080594</v>
      </c>
      <c r="M23" s="77">
        <v>60677499</v>
      </c>
      <c r="N23" s="78">
        <v>161877831</v>
      </c>
      <c r="O23" s="78">
        <v>29507447</v>
      </c>
      <c r="P23" s="78">
        <v>27989259</v>
      </c>
      <c r="Q23" s="78">
        <v>25516300</v>
      </c>
      <c r="R23" s="80"/>
      <c r="S23" s="78">
        <v>68981458</v>
      </c>
      <c r="T23" s="78">
        <v>39450222</v>
      </c>
      <c r="U23" s="81">
        <v>414000016</v>
      </c>
      <c r="V23" s="82">
        <v>33823000</v>
      </c>
    </row>
    <row r="24" spans="1:22" ht="13.5">
      <c r="A24" s="47" t="s">
        <v>564</v>
      </c>
      <c r="B24" s="75" t="s">
        <v>420</v>
      </c>
      <c r="C24" s="76" t="s">
        <v>421</v>
      </c>
      <c r="D24" s="77">
        <v>74440188</v>
      </c>
      <c r="E24" s="78">
        <v>29541132</v>
      </c>
      <c r="F24" s="78">
        <v>0</v>
      </c>
      <c r="G24" s="78">
        <v>0</v>
      </c>
      <c r="H24" s="78">
        <v>0</v>
      </c>
      <c r="I24" s="78">
        <v>8752932</v>
      </c>
      <c r="J24" s="78">
        <v>29155452</v>
      </c>
      <c r="K24" s="78">
        <v>42394188</v>
      </c>
      <c r="L24" s="79">
        <v>184283892</v>
      </c>
      <c r="M24" s="77">
        <v>20723784</v>
      </c>
      <c r="N24" s="78">
        <v>29470752</v>
      </c>
      <c r="O24" s="78">
        <v>12709020</v>
      </c>
      <c r="P24" s="78">
        <v>14056560</v>
      </c>
      <c r="Q24" s="78">
        <v>8987268</v>
      </c>
      <c r="R24" s="80"/>
      <c r="S24" s="78">
        <v>71701008</v>
      </c>
      <c r="T24" s="78">
        <v>20237244</v>
      </c>
      <c r="U24" s="81">
        <v>177885636</v>
      </c>
      <c r="V24" s="82">
        <v>24926004</v>
      </c>
    </row>
    <row r="25" spans="1:22" ht="13.5">
      <c r="A25" s="47" t="s">
        <v>564</v>
      </c>
      <c r="B25" s="75" t="s">
        <v>422</v>
      </c>
      <c r="C25" s="76" t="s">
        <v>423</v>
      </c>
      <c r="D25" s="77">
        <v>153846527</v>
      </c>
      <c r="E25" s="78">
        <v>8746150</v>
      </c>
      <c r="F25" s="78">
        <v>338670</v>
      </c>
      <c r="G25" s="78">
        <v>0</v>
      </c>
      <c r="H25" s="78">
        <v>0</v>
      </c>
      <c r="I25" s="78">
        <v>859914</v>
      </c>
      <c r="J25" s="78">
        <v>5618000</v>
      </c>
      <c r="K25" s="78">
        <v>147193711</v>
      </c>
      <c r="L25" s="79">
        <v>316602972</v>
      </c>
      <c r="M25" s="77">
        <v>40899041</v>
      </c>
      <c r="N25" s="78">
        <v>4820045</v>
      </c>
      <c r="O25" s="78">
        <v>1033500</v>
      </c>
      <c r="P25" s="78">
        <v>2527634</v>
      </c>
      <c r="Q25" s="78">
        <v>4168556</v>
      </c>
      <c r="R25" s="80"/>
      <c r="S25" s="78">
        <v>235977900</v>
      </c>
      <c r="T25" s="78">
        <v>26715180</v>
      </c>
      <c r="U25" s="81">
        <v>316141856</v>
      </c>
      <c r="V25" s="82">
        <v>50988300</v>
      </c>
    </row>
    <row r="26" spans="1:22" ht="13.5">
      <c r="A26" s="47" t="s">
        <v>564</v>
      </c>
      <c r="B26" s="75" t="s">
        <v>424</v>
      </c>
      <c r="C26" s="76" t="s">
        <v>425</v>
      </c>
      <c r="D26" s="77">
        <v>87418465</v>
      </c>
      <c r="E26" s="78">
        <v>63739709</v>
      </c>
      <c r="F26" s="78">
        <v>0</v>
      </c>
      <c r="G26" s="78">
        <v>0</v>
      </c>
      <c r="H26" s="78">
        <v>0</v>
      </c>
      <c r="I26" s="78">
        <v>2362950</v>
      </c>
      <c r="J26" s="78">
        <v>110140281</v>
      </c>
      <c r="K26" s="78">
        <v>96013736</v>
      </c>
      <c r="L26" s="79">
        <v>359675141</v>
      </c>
      <c r="M26" s="77">
        <v>48486973</v>
      </c>
      <c r="N26" s="78">
        <v>119304223</v>
      </c>
      <c r="O26" s="78">
        <v>48064383</v>
      </c>
      <c r="P26" s="78">
        <v>29298570</v>
      </c>
      <c r="Q26" s="78">
        <v>23480682</v>
      </c>
      <c r="R26" s="80"/>
      <c r="S26" s="78">
        <v>64963000</v>
      </c>
      <c r="T26" s="78">
        <v>52736457</v>
      </c>
      <c r="U26" s="81">
        <v>386334288</v>
      </c>
      <c r="V26" s="82">
        <v>23300000</v>
      </c>
    </row>
    <row r="27" spans="1:22" ht="13.5">
      <c r="A27" s="47" t="s">
        <v>564</v>
      </c>
      <c r="B27" s="75" t="s">
        <v>426</v>
      </c>
      <c r="C27" s="76" t="s">
        <v>427</v>
      </c>
      <c r="D27" s="77">
        <v>67000953</v>
      </c>
      <c r="E27" s="78">
        <v>0</v>
      </c>
      <c r="F27" s="78">
        <v>0</v>
      </c>
      <c r="G27" s="78">
        <v>0</v>
      </c>
      <c r="H27" s="78">
        <v>0</v>
      </c>
      <c r="I27" s="78">
        <v>280000</v>
      </c>
      <c r="J27" s="78">
        <v>4800000</v>
      </c>
      <c r="K27" s="78">
        <v>111363750</v>
      </c>
      <c r="L27" s="79">
        <v>183444703</v>
      </c>
      <c r="M27" s="77">
        <v>32297845</v>
      </c>
      <c r="N27" s="78">
        <v>0</v>
      </c>
      <c r="O27" s="78">
        <v>0</v>
      </c>
      <c r="P27" s="78">
        <v>0</v>
      </c>
      <c r="Q27" s="78">
        <v>0</v>
      </c>
      <c r="R27" s="80"/>
      <c r="S27" s="78">
        <v>139228647</v>
      </c>
      <c r="T27" s="78">
        <v>6317200</v>
      </c>
      <c r="U27" s="81">
        <v>177843692</v>
      </c>
      <c r="V27" s="82">
        <v>32069150</v>
      </c>
    </row>
    <row r="28" spans="1:22" ht="13.5">
      <c r="A28" s="47" t="s">
        <v>565</v>
      </c>
      <c r="B28" s="75" t="s">
        <v>533</v>
      </c>
      <c r="C28" s="76" t="s">
        <v>534</v>
      </c>
      <c r="D28" s="77">
        <v>197989832</v>
      </c>
      <c r="E28" s="78">
        <v>0</v>
      </c>
      <c r="F28" s="78">
        <v>119885521</v>
      </c>
      <c r="G28" s="78">
        <v>0</v>
      </c>
      <c r="H28" s="78">
        <v>0</v>
      </c>
      <c r="I28" s="78">
        <v>15186114</v>
      </c>
      <c r="J28" s="78">
        <v>2091751</v>
      </c>
      <c r="K28" s="78">
        <v>109350438</v>
      </c>
      <c r="L28" s="79">
        <v>444503656</v>
      </c>
      <c r="M28" s="77">
        <v>0</v>
      </c>
      <c r="N28" s="78">
        <v>0</v>
      </c>
      <c r="O28" s="78">
        <v>0</v>
      </c>
      <c r="P28" s="78">
        <v>0</v>
      </c>
      <c r="Q28" s="78">
        <v>0</v>
      </c>
      <c r="R28" s="80"/>
      <c r="S28" s="78">
        <v>451254000</v>
      </c>
      <c r="T28" s="78">
        <v>14968386</v>
      </c>
      <c r="U28" s="81">
        <v>466222386</v>
      </c>
      <c r="V28" s="82">
        <v>769827000</v>
      </c>
    </row>
    <row r="29" spans="1:22" ht="12.75">
      <c r="A29" s="48"/>
      <c r="B29" s="83" t="s">
        <v>617</v>
      </c>
      <c r="C29" s="84"/>
      <c r="D29" s="85">
        <f aca="true" t="shared" si="2" ref="D29:V29">SUM(D23:D28)</f>
        <v>808105792</v>
      </c>
      <c r="E29" s="86">
        <f t="shared" si="2"/>
        <v>244251695</v>
      </c>
      <c r="F29" s="86">
        <f t="shared" si="2"/>
        <v>120224191</v>
      </c>
      <c r="G29" s="86">
        <f t="shared" si="2"/>
        <v>0</v>
      </c>
      <c r="H29" s="86">
        <f t="shared" si="2"/>
        <v>0</v>
      </c>
      <c r="I29" s="86">
        <f t="shared" si="2"/>
        <v>43336210</v>
      </c>
      <c r="J29" s="86">
        <f t="shared" si="2"/>
        <v>169309042</v>
      </c>
      <c r="K29" s="86">
        <f t="shared" si="2"/>
        <v>594364028</v>
      </c>
      <c r="L29" s="87">
        <f t="shared" si="2"/>
        <v>1979590958</v>
      </c>
      <c r="M29" s="85">
        <f t="shared" si="2"/>
        <v>203085142</v>
      </c>
      <c r="N29" s="86">
        <f t="shared" si="2"/>
        <v>315472851</v>
      </c>
      <c r="O29" s="86">
        <f t="shared" si="2"/>
        <v>91314350</v>
      </c>
      <c r="P29" s="86">
        <f t="shared" si="2"/>
        <v>73872023</v>
      </c>
      <c r="Q29" s="86">
        <f t="shared" si="2"/>
        <v>62152806</v>
      </c>
      <c r="R29" s="86">
        <f t="shared" si="2"/>
        <v>0</v>
      </c>
      <c r="S29" s="86">
        <f t="shared" si="2"/>
        <v>1032106013</v>
      </c>
      <c r="T29" s="86">
        <f t="shared" si="2"/>
        <v>160424689</v>
      </c>
      <c r="U29" s="88">
        <f t="shared" si="2"/>
        <v>1938427874</v>
      </c>
      <c r="V29" s="89">
        <f t="shared" si="2"/>
        <v>934933454</v>
      </c>
    </row>
    <row r="30" spans="1:22" ht="13.5">
      <c r="A30" s="47" t="s">
        <v>564</v>
      </c>
      <c r="B30" s="75" t="s">
        <v>88</v>
      </c>
      <c r="C30" s="76" t="s">
        <v>89</v>
      </c>
      <c r="D30" s="77">
        <v>771993103</v>
      </c>
      <c r="E30" s="78">
        <v>600626280</v>
      </c>
      <c r="F30" s="78">
        <v>339927000</v>
      </c>
      <c r="G30" s="78">
        <v>0</v>
      </c>
      <c r="H30" s="78">
        <v>0</v>
      </c>
      <c r="I30" s="78">
        <v>3869885</v>
      </c>
      <c r="J30" s="78">
        <v>925011320</v>
      </c>
      <c r="K30" s="78">
        <v>845175319</v>
      </c>
      <c r="L30" s="79">
        <v>3486602907</v>
      </c>
      <c r="M30" s="77">
        <v>522476466</v>
      </c>
      <c r="N30" s="78">
        <v>1092210533</v>
      </c>
      <c r="O30" s="78">
        <v>747378396</v>
      </c>
      <c r="P30" s="78">
        <v>135751738</v>
      </c>
      <c r="Q30" s="78">
        <v>145072376</v>
      </c>
      <c r="R30" s="80"/>
      <c r="S30" s="78">
        <v>561249403</v>
      </c>
      <c r="T30" s="78">
        <v>499454101</v>
      </c>
      <c r="U30" s="81">
        <v>3703593013</v>
      </c>
      <c r="V30" s="82">
        <v>170178608</v>
      </c>
    </row>
    <row r="31" spans="1:22" ht="13.5">
      <c r="A31" s="47" t="s">
        <v>564</v>
      </c>
      <c r="B31" s="75" t="s">
        <v>428</v>
      </c>
      <c r="C31" s="76" t="s">
        <v>429</v>
      </c>
      <c r="D31" s="77">
        <v>128191651</v>
      </c>
      <c r="E31" s="78">
        <v>0</v>
      </c>
      <c r="F31" s="78">
        <v>0</v>
      </c>
      <c r="G31" s="78">
        <v>0</v>
      </c>
      <c r="H31" s="78">
        <v>0</v>
      </c>
      <c r="I31" s="78">
        <v>1877503</v>
      </c>
      <c r="J31" s="78">
        <v>0</v>
      </c>
      <c r="K31" s="78">
        <v>53839260</v>
      </c>
      <c r="L31" s="79">
        <v>183908414</v>
      </c>
      <c r="M31" s="77">
        <v>48556868</v>
      </c>
      <c r="N31" s="78">
        <v>71417170</v>
      </c>
      <c r="O31" s="78">
        <v>84509520</v>
      </c>
      <c r="P31" s="78">
        <v>35255211</v>
      </c>
      <c r="Q31" s="78">
        <v>15667741</v>
      </c>
      <c r="R31" s="80"/>
      <c r="S31" s="78">
        <v>186326860</v>
      </c>
      <c r="T31" s="78">
        <v>114369040</v>
      </c>
      <c r="U31" s="81">
        <v>556102410</v>
      </c>
      <c r="V31" s="82">
        <v>0</v>
      </c>
    </row>
    <row r="32" spans="1:22" ht="13.5">
      <c r="A32" s="47" t="s">
        <v>564</v>
      </c>
      <c r="B32" s="75" t="s">
        <v>90</v>
      </c>
      <c r="C32" s="76" t="s">
        <v>91</v>
      </c>
      <c r="D32" s="77">
        <v>640885813</v>
      </c>
      <c r="E32" s="78">
        <v>675436378</v>
      </c>
      <c r="F32" s="78">
        <v>34400000</v>
      </c>
      <c r="G32" s="78">
        <v>0</v>
      </c>
      <c r="H32" s="78">
        <v>0</v>
      </c>
      <c r="I32" s="78">
        <v>40000</v>
      </c>
      <c r="J32" s="78">
        <v>336430876</v>
      </c>
      <c r="K32" s="78">
        <v>651217600</v>
      </c>
      <c r="L32" s="79">
        <v>2338410667</v>
      </c>
      <c r="M32" s="77">
        <v>209155146</v>
      </c>
      <c r="N32" s="78">
        <v>905266902</v>
      </c>
      <c r="O32" s="78">
        <v>120211000</v>
      </c>
      <c r="P32" s="78">
        <v>70271760</v>
      </c>
      <c r="Q32" s="78">
        <v>51237000</v>
      </c>
      <c r="R32" s="80"/>
      <c r="S32" s="78">
        <v>351840300</v>
      </c>
      <c r="T32" s="78">
        <v>200030023</v>
      </c>
      <c r="U32" s="81">
        <v>1908012131</v>
      </c>
      <c r="V32" s="82">
        <v>126831700</v>
      </c>
    </row>
    <row r="33" spans="1:22" ht="13.5">
      <c r="A33" s="47" t="s">
        <v>565</v>
      </c>
      <c r="B33" s="75" t="s">
        <v>537</v>
      </c>
      <c r="C33" s="76" t="s">
        <v>538</v>
      </c>
      <c r="D33" s="77">
        <v>137741833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81035202</v>
      </c>
      <c r="L33" s="79">
        <v>218777035</v>
      </c>
      <c r="M33" s="77">
        <v>0</v>
      </c>
      <c r="N33" s="78">
        <v>0</v>
      </c>
      <c r="O33" s="78">
        <v>0</v>
      </c>
      <c r="P33" s="78">
        <v>0</v>
      </c>
      <c r="Q33" s="78">
        <v>0</v>
      </c>
      <c r="R33" s="80"/>
      <c r="S33" s="78">
        <v>37169000</v>
      </c>
      <c r="T33" s="78">
        <v>182787754</v>
      </c>
      <c r="U33" s="81">
        <v>219956754</v>
      </c>
      <c r="V33" s="82">
        <v>0</v>
      </c>
    </row>
    <row r="34" spans="1:22" ht="12.75">
      <c r="A34" s="48"/>
      <c r="B34" s="83" t="s">
        <v>618</v>
      </c>
      <c r="C34" s="84"/>
      <c r="D34" s="85">
        <f aca="true" t="shared" si="3" ref="D34:V34">SUM(D30:D33)</f>
        <v>1678812400</v>
      </c>
      <c r="E34" s="86">
        <f t="shared" si="3"/>
        <v>1276062658</v>
      </c>
      <c r="F34" s="86">
        <f t="shared" si="3"/>
        <v>374327000</v>
      </c>
      <c r="G34" s="86">
        <f t="shared" si="3"/>
        <v>0</v>
      </c>
      <c r="H34" s="86">
        <f t="shared" si="3"/>
        <v>0</v>
      </c>
      <c r="I34" s="86">
        <f t="shared" si="3"/>
        <v>5787388</v>
      </c>
      <c r="J34" s="86">
        <f t="shared" si="3"/>
        <v>1261442196</v>
      </c>
      <c r="K34" s="86">
        <f t="shared" si="3"/>
        <v>1631267381</v>
      </c>
      <c r="L34" s="87">
        <f t="shared" si="3"/>
        <v>6227699023</v>
      </c>
      <c r="M34" s="85">
        <f t="shared" si="3"/>
        <v>780188480</v>
      </c>
      <c r="N34" s="86">
        <f t="shared" si="3"/>
        <v>2068894605</v>
      </c>
      <c r="O34" s="86">
        <f t="shared" si="3"/>
        <v>952098916</v>
      </c>
      <c r="P34" s="86">
        <f t="shared" si="3"/>
        <v>241278709</v>
      </c>
      <c r="Q34" s="86">
        <f t="shared" si="3"/>
        <v>211977117</v>
      </c>
      <c r="R34" s="86">
        <f t="shared" si="3"/>
        <v>0</v>
      </c>
      <c r="S34" s="86">
        <f t="shared" si="3"/>
        <v>1136585563</v>
      </c>
      <c r="T34" s="86">
        <f t="shared" si="3"/>
        <v>996640918</v>
      </c>
      <c r="U34" s="88">
        <f t="shared" si="3"/>
        <v>6387664308</v>
      </c>
      <c r="V34" s="89">
        <f t="shared" si="3"/>
        <v>297010308</v>
      </c>
    </row>
    <row r="35" spans="1:22" ht="12.75">
      <c r="A35" s="49"/>
      <c r="B35" s="90" t="s">
        <v>619</v>
      </c>
      <c r="C35" s="91"/>
      <c r="D35" s="92">
        <f aca="true" t="shared" si="4" ref="D35:V35">SUM(D9:D14,D16:D21,D23:D28,D30:D33)</f>
        <v>6225860409</v>
      </c>
      <c r="E35" s="93">
        <f t="shared" si="4"/>
        <v>3618199167</v>
      </c>
      <c r="F35" s="93">
        <f t="shared" si="4"/>
        <v>1159137247</v>
      </c>
      <c r="G35" s="93">
        <f t="shared" si="4"/>
        <v>0</v>
      </c>
      <c r="H35" s="93">
        <f t="shared" si="4"/>
        <v>0</v>
      </c>
      <c r="I35" s="93">
        <f t="shared" si="4"/>
        <v>247660138</v>
      </c>
      <c r="J35" s="93">
        <f t="shared" si="4"/>
        <v>3372127242</v>
      </c>
      <c r="K35" s="93">
        <f t="shared" si="4"/>
        <v>6445854987</v>
      </c>
      <c r="L35" s="94">
        <f t="shared" si="4"/>
        <v>21068839190</v>
      </c>
      <c r="M35" s="92">
        <f t="shared" si="4"/>
        <v>2665054771</v>
      </c>
      <c r="N35" s="93">
        <f t="shared" si="4"/>
        <v>5883160694</v>
      </c>
      <c r="O35" s="93">
        <f t="shared" si="4"/>
        <v>2256873145</v>
      </c>
      <c r="P35" s="93">
        <f t="shared" si="4"/>
        <v>898972651</v>
      </c>
      <c r="Q35" s="93">
        <f t="shared" si="4"/>
        <v>642046598</v>
      </c>
      <c r="R35" s="93">
        <f t="shared" si="4"/>
        <v>0</v>
      </c>
      <c r="S35" s="93">
        <f t="shared" si="4"/>
        <v>7572190560</v>
      </c>
      <c r="T35" s="93">
        <f t="shared" si="4"/>
        <v>2431830970</v>
      </c>
      <c r="U35" s="95">
        <f t="shared" si="4"/>
        <v>22350129389</v>
      </c>
      <c r="V35" s="89">
        <f t="shared" si="4"/>
        <v>3051644775</v>
      </c>
    </row>
    <row r="36" spans="1:22" ht="13.5">
      <c r="A36" s="50"/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8"/>
    </row>
    <row r="37" spans="1:22" ht="13.5">
      <c r="A37" s="51"/>
      <c r="B37" s="128" t="s">
        <v>41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97"/>
      <c r="V37" s="98"/>
    </row>
    <row r="38" spans="1:22" ht="12.75">
      <c r="A38" s="50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8"/>
    </row>
    <row r="39" spans="1:22" ht="12.75">
      <c r="A39" s="50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8"/>
    </row>
    <row r="40" spans="1:22" ht="12.75">
      <c r="A40" s="50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8"/>
    </row>
    <row r="41" spans="1:22" ht="12.75">
      <c r="A41" s="50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8"/>
    </row>
    <row r="42" spans="1:22" ht="12.75">
      <c r="A42" s="50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8"/>
    </row>
    <row r="43" spans="1:22" ht="12.75">
      <c r="A43" s="50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8"/>
    </row>
    <row r="44" spans="1:22" ht="12.75">
      <c r="A44" s="50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8"/>
    </row>
    <row r="45" spans="1:22" ht="12.75">
      <c r="A45" s="50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8"/>
    </row>
    <row r="46" spans="1:22" ht="12.75">
      <c r="A46" s="50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2.75">
      <c r="A47" s="50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37:T3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" t="s">
        <v>21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620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562</v>
      </c>
      <c r="B9" s="75" t="s">
        <v>45</v>
      </c>
      <c r="C9" s="76" t="s">
        <v>46</v>
      </c>
      <c r="D9" s="77">
        <v>18286932703</v>
      </c>
      <c r="E9" s="78">
        <v>11461548640</v>
      </c>
      <c r="F9" s="78">
        <v>582495276</v>
      </c>
      <c r="G9" s="78">
        <v>0</v>
      </c>
      <c r="H9" s="78">
        <v>0</v>
      </c>
      <c r="I9" s="78">
        <v>1445613596</v>
      </c>
      <c r="J9" s="78">
        <v>2360837718</v>
      </c>
      <c r="K9" s="78">
        <v>16485862488</v>
      </c>
      <c r="L9" s="79">
        <v>50623290421</v>
      </c>
      <c r="M9" s="77">
        <v>12624125710</v>
      </c>
      <c r="N9" s="78">
        <v>16740056721</v>
      </c>
      <c r="O9" s="78">
        <v>4098172085</v>
      </c>
      <c r="P9" s="78">
        <v>2068296684</v>
      </c>
      <c r="Q9" s="78">
        <v>1500622487</v>
      </c>
      <c r="R9" s="80"/>
      <c r="S9" s="78">
        <v>6020848683</v>
      </c>
      <c r="T9" s="78">
        <v>7185617069</v>
      </c>
      <c r="U9" s="81">
        <v>50237739439</v>
      </c>
      <c r="V9" s="82">
        <v>3332526173</v>
      </c>
    </row>
    <row r="10" spans="1:22" ht="12.75">
      <c r="A10" s="48"/>
      <c r="B10" s="83" t="s">
        <v>563</v>
      </c>
      <c r="C10" s="84"/>
      <c r="D10" s="85">
        <f aca="true" t="shared" si="0" ref="D10:V10">D9</f>
        <v>18286932703</v>
      </c>
      <c r="E10" s="86">
        <f t="shared" si="0"/>
        <v>11461548640</v>
      </c>
      <c r="F10" s="86">
        <f t="shared" si="0"/>
        <v>582495276</v>
      </c>
      <c r="G10" s="86">
        <f t="shared" si="0"/>
        <v>0</v>
      </c>
      <c r="H10" s="86">
        <f t="shared" si="0"/>
        <v>0</v>
      </c>
      <c r="I10" s="86">
        <f t="shared" si="0"/>
        <v>1445613596</v>
      </c>
      <c r="J10" s="86">
        <f t="shared" si="0"/>
        <v>2360837718</v>
      </c>
      <c r="K10" s="86">
        <f t="shared" si="0"/>
        <v>16485862488</v>
      </c>
      <c r="L10" s="87">
        <f t="shared" si="0"/>
        <v>50623290421</v>
      </c>
      <c r="M10" s="85">
        <f t="shared" si="0"/>
        <v>12624125710</v>
      </c>
      <c r="N10" s="86">
        <f t="shared" si="0"/>
        <v>16740056721</v>
      </c>
      <c r="O10" s="86">
        <f t="shared" si="0"/>
        <v>4098172085</v>
      </c>
      <c r="P10" s="86">
        <f t="shared" si="0"/>
        <v>2068296684</v>
      </c>
      <c r="Q10" s="86">
        <f t="shared" si="0"/>
        <v>1500622487</v>
      </c>
      <c r="R10" s="86">
        <f t="shared" si="0"/>
        <v>0</v>
      </c>
      <c r="S10" s="86">
        <f t="shared" si="0"/>
        <v>6020848683</v>
      </c>
      <c r="T10" s="86">
        <f t="shared" si="0"/>
        <v>7185617069</v>
      </c>
      <c r="U10" s="88">
        <f t="shared" si="0"/>
        <v>50237739439</v>
      </c>
      <c r="V10" s="89">
        <f t="shared" si="0"/>
        <v>3332526173</v>
      </c>
    </row>
    <row r="11" spans="1:22" ht="13.5">
      <c r="A11" s="47" t="s">
        <v>564</v>
      </c>
      <c r="B11" s="75" t="s">
        <v>430</v>
      </c>
      <c r="C11" s="76" t="s">
        <v>431</v>
      </c>
      <c r="D11" s="77">
        <v>195089657</v>
      </c>
      <c r="E11" s="78">
        <v>105913221</v>
      </c>
      <c r="F11" s="78">
        <v>7576196</v>
      </c>
      <c r="G11" s="78">
        <v>0</v>
      </c>
      <c r="H11" s="78">
        <v>0</v>
      </c>
      <c r="I11" s="78">
        <v>8569444</v>
      </c>
      <c r="J11" s="78">
        <v>18638630</v>
      </c>
      <c r="K11" s="78">
        <v>106963226</v>
      </c>
      <c r="L11" s="79">
        <v>442750374</v>
      </c>
      <c r="M11" s="77">
        <v>68218578</v>
      </c>
      <c r="N11" s="78">
        <v>159774475</v>
      </c>
      <c r="O11" s="78">
        <v>34854318</v>
      </c>
      <c r="P11" s="78">
        <v>19147727</v>
      </c>
      <c r="Q11" s="78">
        <v>21957151</v>
      </c>
      <c r="R11" s="80"/>
      <c r="S11" s="78">
        <v>106506670</v>
      </c>
      <c r="T11" s="78">
        <v>42311712</v>
      </c>
      <c r="U11" s="81">
        <v>452770631</v>
      </c>
      <c r="V11" s="82">
        <v>60258000</v>
      </c>
    </row>
    <row r="12" spans="1:22" ht="13.5">
      <c r="A12" s="47" t="s">
        <v>564</v>
      </c>
      <c r="B12" s="75" t="s">
        <v>432</v>
      </c>
      <c r="C12" s="76" t="s">
        <v>433</v>
      </c>
      <c r="D12" s="77">
        <v>145361034</v>
      </c>
      <c r="E12" s="78">
        <v>102186000</v>
      </c>
      <c r="F12" s="78">
        <v>1066129</v>
      </c>
      <c r="G12" s="78">
        <v>0</v>
      </c>
      <c r="H12" s="78">
        <v>0</v>
      </c>
      <c r="I12" s="78">
        <v>9240765</v>
      </c>
      <c r="J12" s="78">
        <v>54139000</v>
      </c>
      <c r="K12" s="78">
        <v>82556212</v>
      </c>
      <c r="L12" s="79">
        <v>394549140</v>
      </c>
      <c r="M12" s="77">
        <v>54439100</v>
      </c>
      <c r="N12" s="78">
        <v>118474140</v>
      </c>
      <c r="O12" s="78">
        <v>36269486</v>
      </c>
      <c r="P12" s="78">
        <v>11921826</v>
      </c>
      <c r="Q12" s="78">
        <v>11654415</v>
      </c>
      <c r="R12" s="80"/>
      <c r="S12" s="78">
        <v>93326144</v>
      </c>
      <c r="T12" s="78">
        <v>43098210</v>
      </c>
      <c r="U12" s="81">
        <v>369183321</v>
      </c>
      <c r="V12" s="82">
        <v>62242521</v>
      </c>
    </row>
    <row r="13" spans="1:22" ht="13.5">
      <c r="A13" s="47" t="s">
        <v>564</v>
      </c>
      <c r="B13" s="75" t="s">
        <v>434</v>
      </c>
      <c r="C13" s="76" t="s">
        <v>435</v>
      </c>
      <c r="D13" s="77">
        <v>152360000</v>
      </c>
      <c r="E13" s="78">
        <v>105732000</v>
      </c>
      <c r="F13" s="78">
        <v>6513000</v>
      </c>
      <c r="G13" s="78">
        <v>0</v>
      </c>
      <c r="H13" s="78">
        <v>0</v>
      </c>
      <c r="I13" s="78">
        <v>17558000</v>
      </c>
      <c r="J13" s="78">
        <v>36518000</v>
      </c>
      <c r="K13" s="78">
        <v>117648000</v>
      </c>
      <c r="L13" s="79">
        <v>436329000</v>
      </c>
      <c r="M13" s="77">
        <v>85412000</v>
      </c>
      <c r="N13" s="78">
        <v>141396000</v>
      </c>
      <c r="O13" s="78">
        <v>30898000</v>
      </c>
      <c r="P13" s="78">
        <v>15057000</v>
      </c>
      <c r="Q13" s="78">
        <v>24618000</v>
      </c>
      <c r="R13" s="80"/>
      <c r="S13" s="78">
        <v>93360174</v>
      </c>
      <c r="T13" s="78">
        <v>50160000</v>
      </c>
      <c r="U13" s="81">
        <v>440901174</v>
      </c>
      <c r="V13" s="82">
        <v>17888826</v>
      </c>
    </row>
    <row r="14" spans="1:22" ht="13.5">
      <c r="A14" s="47" t="s">
        <v>564</v>
      </c>
      <c r="B14" s="75" t="s">
        <v>436</v>
      </c>
      <c r="C14" s="76" t="s">
        <v>437</v>
      </c>
      <c r="D14" s="77">
        <v>524980129</v>
      </c>
      <c r="E14" s="78">
        <v>348981811</v>
      </c>
      <c r="F14" s="78">
        <v>71389760</v>
      </c>
      <c r="G14" s="78">
        <v>0</v>
      </c>
      <c r="H14" s="78">
        <v>0</v>
      </c>
      <c r="I14" s="78">
        <v>39987463</v>
      </c>
      <c r="J14" s="78">
        <v>54591612</v>
      </c>
      <c r="K14" s="78">
        <v>410016619</v>
      </c>
      <c r="L14" s="79">
        <v>1449947394</v>
      </c>
      <c r="M14" s="77">
        <v>265528056</v>
      </c>
      <c r="N14" s="78">
        <v>477951408</v>
      </c>
      <c r="O14" s="78">
        <v>159996140</v>
      </c>
      <c r="P14" s="78">
        <v>109995900</v>
      </c>
      <c r="Q14" s="78">
        <v>87771276</v>
      </c>
      <c r="R14" s="80"/>
      <c r="S14" s="78">
        <v>140360396</v>
      </c>
      <c r="T14" s="78">
        <v>139470418</v>
      </c>
      <c r="U14" s="81">
        <v>1381073594</v>
      </c>
      <c r="V14" s="82">
        <v>49185606</v>
      </c>
    </row>
    <row r="15" spans="1:22" ht="13.5">
      <c r="A15" s="47" t="s">
        <v>564</v>
      </c>
      <c r="B15" s="75" t="s">
        <v>438</v>
      </c>
      <c r="C15" s="76" t="s">
        <v>439</v>
      </c>
      <c r="D15" s="77">
        <v>283195726</v>
      </c>
      <c r="E15" s="78">
        <v>286833011</v>
      </c>
      <c r="F15" s="78">
        <v>0</v>
      </c>
      <c r="G15" s="78">
        <v>0</v>
      </c>
      <c r="H15" s="78">
        <v>0</v>
      </c>
      <c r="I15" s="78">
        <v>10180382</v>
      </c>
      <c r="J15" s="78">
        <v>48822184</v>
      </c>
      <c r="K15" s="78">
        <v>280901892</v>
      </c>
      <c r="L15" s="79">
        <v>909933195</v>
      </c>
      <c r="M15" s="77">
        <v>150382398</v>
      </c>
      <c r="N15" s="78">
        <v>358701682</v>
      </c>
      <c r="O15" s="78">
        <v>66968168</v>
      </c>
      <c r="P15" s="78">
        <v>47989699</v>
      </c>
      <c r="Q15" s="78">
        <v>29419877</v>
      </c>
      <c r="R15" s="80"/>
      <c r="S15" s="78">
        <v>162619611</v>
      </c>
      <c r="T15" s="78">
        <v>101028618</v>
      </c>
      <c r="U15" s="81">
        <v>917110053</v>
      </c>
      <c r="V15" s="82">
        <v>65570000</v>
      </c>
    </row>
    <row r="16" spans="1:22" ht="13.5">
      <c r="A16" s="47" t="s">
        <v>565</v>
      </c>
      <c r="B16" s="75" t="s">
        <v>473</v>
      </c>
      <c r="C16" s="76" t="s">
        <v>474</v>
      </c>
      <c r="D16" s="77">
        <v>249855367</v>
      </c>
      <c r="E16" s="78">
        <v>0</v>
      </c>
      <c r="F16" s="78">
        <v>16358324</v>
      </c>
      <c r="G16" s="78">
        <v>0</v>
      </c>
      <c r="H16" s="78">
        <v>0</v>
      </c>
      <c r="I16" s="78">
        <v>101585</v>
      </c>
      <c r="J16" s="78">
        <v>813050</v>
      </c>
      <c r="K16" s="78">
        <v>193722069</v>
      </c>
      <c r="L16" s="79">
        <v>460850395</v>
      </c>
      <c r="M16" s="77">
        <v>0</v>
      </c>
      <c r="N16" s="78">
        <v>1000922</v>
      </c>
      <c r="O16" s="78">
        <v>118180532</v>
      </c>
      <c r="P16" s="78">
        <v>106450</v>
      </c>
      <c r="Q16" s="78">
        <v>75572</v>
      </c>
      <c r="R16" s="80"/>
      <c r="S16" s="78">
        <v>29528000</v>
      </c>
      <c r="T16" s="78">
        <v>293167521</v>
      </c>
      <c r="U16" s="81">
        <v>442058997</v>
      </c>
      <c r="V16" s="82">
        <v>0</v>
      </c>
    </row>
    <row r="17" spans="1:22" ht="12.75">
      <c r="A17" s="48"/>
      <c r="B17" s="83" t="s">
        <v>621</v>
      </c>
      <c r="C17" s="84"/>
      <c r="D17" s="85">
        <f aca="true" t="shared" si="1" ref="D17:V17">SUM(D11:D16)</f>
        <v>1550841913</v>
      </c>
      <c r="E17" s="86">
        <f t="shared" si="1"/>
        <v>949646043</v>
      </c>
      <c r="F17" s="86">
        <f t="shared" si="1"/>
        <v>102903409</v>
      </c>
      <c r="G17" s="86">
        <f t="shared" si="1"/>
        <v>0</v>
      </c>
      <c r="H17" s="86">
        <f t="shared" si="1"/>
        <v>0</v>
      </c>
      <c r="I17" s="86">
        <f t="shared" si="1"/>
        <v>85637639</v>
      </c>
      <c r="J17" s="86">
        <f t="shared" si="1"/>
        <v>213522476</v>
      </c>
      <c r="K17" s="86">
        <f t="shared" si="1"/>
        <v>1191808018</v>
      </c>
      <c r="L17" s="87">
        <f t="shared" si="1"/>
        <v>4094359498</v>
      </c>
      <c r="M17" s="85">
        <f t="shared" si="1"/>
        <v>623980132</v>
      </c>
      <c r="N17" s="86">
        <f t="shared" si="1"/>
        <v>1257298627</v>
      </c>
      <c r="O17" s="86">
        <f t="shared" si="1"/>
        <v>447166644</v>
      </c>
      <c r="P17" s="86">
        <f t="shared" si="1"/>
        <v>204218602</v>
      </c>
      <c r="Q17" s="86">
        <f t="shared" si="1"/>
        <v>175496291</v>
      </c>
      <c r="R17" s="86">
        <f t="shared" si="1"/>
        <v>0</v>
      </c>
      <c r="S17" s="86">
        <f t="shared" si="1"/>
        <v>625700995</v>
      </c>
      <c r="T17" s="86">
        <f t="shared" si="1"/>
        <v>669236479</v>
      </c>
      <c r="U17" s="88">
        <f t="shared" si="1"/>
        <v>4003097770</v>
      </c>
      <c r="V17" s="89">
        <f t="shared" si="1"/>
        <v>255144953</v>
      </c>
    </row>
    <row r="18" spans="1:22" ht="13.5">
      <c r="A18" s="47" t="s">
        <v>564</v>
      </c>
      <c r="B18" s="75" t="s">
        <v>440</v>
      </c>
      <c r="C18" s="76" t="s">
        <v>441</v>
      </c>
      <c r="D18" s="77">
        <v>275942619</v>
      </c>
      <c r="E18" s="78">
        <v>279144232</v>
      </c>
      <c r="F18" s="78">
        <v>0</v>
      </c>
      <c r="G18" s="78">
        <v>0</v>
      </c>
      <c r="H18" s="78">
        <v>0</v>
      </c>
      <c r="I18" s="78">
        <v>10108035</v>
      </c>
      <c r="J18" s="78">
        <v>50416268</v>
      </c>
      <c r="K18" s="78">
        <v>200326958</v>
      </c>
      <c r="L18" s="79">
        <v>815938112</v>
      </c>
      <c r="M18" s="77">
        <v>85822316</v>
      </c>
      <c r="N18" s="78">
        <v>318902614</v>
      </c>
      <c r="O18" s="78">
        <v>39821071</v>
      </c>
      <c r="P18" s="78">
        <v>20425302</v>
      </c>
      <c r="Q18" s="78">
        <v>23546889</v>
      </c>
      <c r="R18" s="80"/>
      <c r="S18" s="78">
        <v>166900000</v>
      </c>
      <c r="T18" s="78">
        <v>65547126</v>
      </c>
      <c r="U18" s="81">
        <v>720965318</v>
      </c>
      <c r="V18" s="82">
        <v>28166522</v>
      </c>
    </row>
    <row r="19" spans="1:22" ht="13.5">
      <c r="A19" s="47" t="s">
        <v>564</v>
      </c>
      <c r="B19" s="75" t="s">
        <v>92</v>
      </c>
      <c r="C19" s="76" t="s">
        <v>93</v>
      </c>
      <c r="D19" s="77">
        <v>837295235</v>
      </c>
      <c r="E19" s="78">
        <v>955223882</v>
      </c>
      <c r="F19" s="78">
        <v>12000000</v>
      </c>
      <c r="G19" s="78">
        <v>0</v>
      </c>
      <c r="H19" s="78">
        <v>0</v>
      </c>
      <c r="I19" s="78">
        <v>176827599</v>
      </c>
      <c r="J19" s="78">
        <v>176942427</v>
      </c>
      <c r="K19" s="78">
        <v>629450114</v>
      </c>
      <c r="L19" s="79">
        <v>2787739257</v>
      </c>
      <c r="M19" s="77">
        <v>383132104</v>
      </c>
      <c r="N19" s="78">
        <v>1454856409</v>
      </c>
      <c r="O19" s="78">
        <v>188038478</v>
      </c>
      <c r="P19" s="78">
        <v>148839631</v>
      </c>
      <c r="Q19" s="78">
        <v>157099527</v>
      </c>
      <c r="R19" s="80"/>
      <c r="S19" s="78">
        <v>301389000</v>
      </c>
      <c r="T19" s="78">
        <v>161677280</v>
      </c>
      <c r="U19" s="81">
        <v>2795032429</v>
      </c>
      <c r="V19" s="82">
        <v>62702000</v>
      </c>
    </row>
    <row r="20" spans="1:22" ht="13.5">
      <c r="A20" s="47" t="s">
        <v>564</v>
      </c>
      <c r="B20" s="75" t="s">
        <v>94</v>
      </c>
      <c r="C20" s="76" t="s">
        <v>95</v>
      </c>
      <c r="D20" s="77">
        <v>700468047</v>
      </c>
      <c r="E20" s="78">
        <v>521220053</v>
      </c>
      <c r="F20" s="78">
        <v>31280868</v>
      </c>
      <c r="G20" s="78">
        <v>0</v>
      </c>
      <c r="H20" s="78">
        <v>0</v>
      </c>
      <c r="I20" s="78">
        <v>65154022</v>
      </c>
      <c r="J20" s="78">
        <v>78072053</v>
      </c>
      <c r="K20" s="78">
        <v>745485302</v>
      </c>
      <c r="L20" s="79">
        <v>2141680345</v>
      </c>
      <c r="M20" s="77">
        <v>444888500</v>
      </c>
      <c r="N20" s="78">
        <v>817537900</v>
      </c>
      <c r="O20" s="78">
        <v>194977500</v>
      </c>
      <c r="P20" s="78">
        <v>135455300</v>
      </c>
      <c r="Q20" s="78">
        <v>106277700</v>
      </c>
      <c r="R20" s="80"/>
      <c r="S20" s="78">
        <v>197574000</v>
      </c>
      <c r="T20" s="78">
        <v>275797800</v>
      </c>
      <c r="U20" s="81">
        <v>2172508700</v>
      </c>
      <c r="V20" s="82">
        <v>100702000</v>
      </c>
    </row>
    <row r="21" spans="1:22" ht="13.5">
      <c r="A21" s="47" t="s">
        <v>564</v>
      </c>
      <c r="B21" s="75" t="s">
        <v>442</v>
      </c>
      <c r="C21" s="76" t="s">
        <v>443</v>
      </c>
      <c r="D21" s="77">
        <v>378268800</v>
      </c>
      <c r="E21" s="78">
        <v>366207200</v>
      </c>
      <c r="F21" s="78">
        <v>7813700</v>
      </c>
      <c r="G21" s="78">
        <v>0</v>
      </c>
      <c r="H21" s="78">
        <v>0</v>
      </c>
      <c r="I21" s="78">
        <v>23653200</v>
      </c>
      <c r="J21" s="78">
        <v>87313900</v>
      </c>
      <c r="K21" s="78">
        <v>300714431</v>
      </c>
      <c r="L21" s="79">
        <v>1163971231</v>
      </c>
      <c r="M21" s="77">
        <v>166725500</v>
      </c>
      <c r="N21" s="78">
        <v>518372500</v>
      </c>
      <c r="O21" s="78">
        <v>86072100</v>
      </c>
      <c r="P21" s="78">
        <v>86755600</v>
      </c>
      <c r="Q21" s="78">
        <v>47741000</v>
      </c>
      <c r="R21" s="80"/>
      <c r="S21" s="78">
        <v>211349000</v>
      </c>
      <c r="T21" s="78">
        <v>164007675</v>
      </c>
      <c r="U21" s="81">
        <v>1281023375</v>
      </c>
      <c r="V21" s="82">
        <v>76986000</v>
      </c>
    </row>
    <row r="22" spans="1:22" ht="13.5">
      <c r="A22" s="47" t="s">
        <v>564</v>
      </c>
      <c r="B22" s="75" t="s">
        <v>444</v>
      </c>
      <c r="C22" s="76" t="s">
        <v>445</v>
      </c>
      <c r="D22" s="77">
        <v>248597210</v>
      </c>
      <c r="E22" s="78">
        <v>418759350</v>
      </c>
      <c r="F22" s="78">
        <v>3919829</v>
      </c>
      <c r="G22" s="78">
        <v>0</v>
      </c>
      <c r="H22" s="78">
        <v>0</v>
      </c>
      <c r="I22" s="78">
        <v>4873516</v>
      </c>
      <c r="J22" s="78">
        <v>21452437</v>
      </c>
      <c r="K22" s="78">
        <v>198378851</v>
      </c>
      <c r="L22" s="79">
        <v>895981193</v>
      </c>
      <c r="M22" s="77">
        <v>67438457</v>
      </c>
      <c r="N22" s="78">
        <v>509941809</v>
      </c>
      <c r="O22" s="78">
        <v>54754329</v>
      </c>
      <c r="P22" s="78">
        <v>24426166</v>
      </c>
      <c r="Q22" s="78">
        <v>20943423</v>
      </c>
      <c r="R22" s="80"/>
      <c r="S22" s="78">
        <v>149066130</v>
      </c>
      <c r="T22" s="78">
        <v>39540740</v>
      </c>
      <c r="U22" s="81">
        <v>866111054</v>
      </c>
      <c r="V22" s="82">
        <v>57040870</v>
      </c>
    </row>
    <row r="23" spans="1:22" ht="13.5">
      <c r="A23" s="47" t="s">
        <v>565</v>
      </c>
      <c r="B23" s="75" t="s">
        <v>491</v>
      </c>
      <c r="C23" s="76" t="s">
        <v>492</v>
      </c>
      <c r="D23" s="77">
        <v>274511105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770000</v>
      </c>
      <c r="K23" s="78">
        <v>187361975</v>
      </c>
      <c r="L23" s="79">
        <v>462643080</v>
      </c>
      <c r="M23" s="77">
        <v>0</v>
      </c>
      <c r="N23" s="78">
        <v>0</v>
      </c>
      <c r="O23" s="78">
        <v>0</v>
      </c>
      <c r="P23" s="78">
        <v>0</v>
      </c>
      <c r="Q23" s="78">
        <v>0</v>
      </c>
      <c r="R23" s="80"/>
      <c r="S23" s="78">
        <v>260109000</v>
      </c>
      <c r="T23" s="78">
        <v>194697440</v>
      </c>
      <c r="U23" s="81">
        <v>454806440</v>
      </c>
      <c r="V23" s="82">
        <v>617900</v>
      </c>
    </row>
    <row r="24" spans="1:22" ht="12.75">
      <c r="A24" s="48"/>
      <c r="B24" s="83" t="s">
        <v>622</v>
      </c>
      <c r="C24" s="84"/>
      <c r="D24" s="85">
        <f aca="true" t="shared" si="2" ref="D24:V24">SUM(D18:D23)</f>
        <v>2715083016</v>
      </c>
      <c r="E24" s="86">
        <f t="shared" si="2"/>
        <v>2540554717</v>
      </c>
      <c r="F24" s="86">
        <f t="shared" si="2"/>
        <v>55014397</v>
      </c>
      <c r="G24" s="86">
        <f t="shared" si="2"/>
        <v>0</v>
      </c>
      <c r="H24" s="86">
        <f t="shared" si="2"/>
        <v>0</v>
      </c>
      <c r="I24" s="86">
        <f t="shared" si="2"/>
        <v>280616372</v>
      </c>
      <c r="J24" s="86">
        <f t="shared" si="2"/>
        <v>414967085</v>
      </c>
      <c r="K24" s="86">
        <f t="shared" si="2"/>
        <v>2261717631</v>
      </c>
      <c r="L24" s="87">
        <f t="shared" si="2"/>
        <v>8267953218</v>
      </c>
      <c r="M24" s="85">
        <f t="shared" si="2"/>
        <v>1148006877</v>
      </c>
      <c r="N24" s="86">
        <f t="shared" si="2"/>
        <v>3619611232</v>
      </c>
      <c r="O24" s="86">
        <f t="shared" si="2"/>
        <v>563663478</v>
      </c>
      <c r="P24" s="86">
        <f t="shared" si="2"/>
        <v>415901999</v>
      </c>
      <c r="Q24" s="86">
        <f t="shared" si="2"/>
        <v>355608539</v>
      </c>
      <c r="R24" s="86">
        <f t="shared" si="2"/>
        <v>0</v>
      </c>
      <c r="S24" s="86">
        <f t="shared" si="2"/>
        <v>1286387130</v>
      </c>
      <c r="T24" s="86">
        <f t="shared" si="2"/>
        <v>901268061</v>
      </c>
      <c r="U24" s="88">
        <f t="shared" si="2"/>
        <v>8290447316</v>
      </c>
      <c r="V24" s="89">
        <f t="shared" si="2"/>
        <v>326215292</v>
      </c>
    </row>
    <row r="25" spans="1:22" ht="13.5">
      <c r="A25" s="47" t="s">
        <v>564</v>
      </c>
      <c r="B25" s="75" t="s">
        <v>446</v>
      </c>
      <c r="C25" s="76" t="s">
        <v>447</v>
      </c>
      <c r="D25" s="77">
        <v>286273403</v>
      </c>
      <c r="E25" s="78">
        <v>85262856</v>
      </c>
      <c r="F25" s="78">
        <v>26966400</v>
      </c>
      <c r="G25" s="78">
        <v>0</v>
      </c>
      <c r="H25" s="78">
        <v>0</v>
      </c>
      <c r="I25" s="78">
        <v>17423203</v>
      </c>
      <c r="J25" s="78">
        <v>89413159</v>
      </c>
      <c r="K25" s="78">
        <v>174928874</v>
      </c>
      <c r="L25" s="79">
        <v>680267895</v>
      </c>
      <c r="M25" s="77">
        <v>131439017</v>
      </c>
      <c r="N25" s="78">
        <v>116255269</v>
      </c>
      <c r="O25" s="78">
        <v>83664542</v>
      </c>
      <c r="P25" s="78">
        <v>40560844</v>
      </c>
      <c r="Q25" s="78">
        <v>40787524</v>
      </c>
      <c r="R25" s="80"/>
      <c r="S25" s="78">
        <v>151570740</v>
      </c>
      <c r="T25" s="78">
        <v>95753865</v>
      </c>
      <c r="U25" s="81">
        <v>660031801</v>
      </c>
      <c r="V25" s="82">
        <v>56016260</v>
      </c>
    </row>
    <row r="26" spans="1:22" ht="13.5">
      <c r="A26" s="47" t="s">
        <v>564</v>
      </c>
      <c r="B26" s="75" t="s">
        <v>448</v>
      </c>
      <c r="C26" s="76" t="s">
        <v>449</v>
      </c>
      <c r="D26" s="77">
        <v>495729381</v>
      </c>
      <c r="E26" s="78">
        <v>313125882</v>
      </c>
      <c r="F26" s="78">
        <v>0</v>
      </c>
      <c r="G26" s="78">
        <v>0</v>
      </c>
      <c r="H26" s="78">
        <v>0</v>
      </c>
      <c r="I26" s="78">
        <v>52351670</v>
      </c>
      <c r="J26" s="78">
        <v>28955469</v>
      </c>
      <c r="K26" s="78">
        <v>581623150</v>
      </c>
      <c r="L26" s="79">
        <v>1471785552</v>
      </c>
      <c r="M26" s="77">
        <v>288401976</v>
      </c>
      <c r="N26" s="78">
        <v>463064100</v>
      </c>
      <c r="O26" s="78">
        <v>141638000</v>
      </c>
      <c r="P26" s="78">
        <v>87000100</v>
      </c>
      <c r="Q26" s="78">
        <v>76601700</v>
      </c>
      <c r="R26" s="80"/>
      <c r="S26" s="78">
        <v>154275200</v>
      </c>
      <c r="T26" s="78">
        <v>212601450</v>
      </c>
      <c r="U26" s="81">
        <v>1423582526</v>
      </c>
      <c r="V26" s="82">
        <v>31628000</v>
      </c>
    </row>
    <row r="27" spans="1:22" ht="13.5">
      <c r="A27" s="47" t="s">
        <v>564</v>
      </c>
      <c r="B27" s="75" t="s">
        <v>450</v>
      </c>
      <c r="C27" s="76" t="s">
        <v>451</v>
      </c>
      <c r="D27" s="77">
        <v>176609179</v>
      </c>
      <c r="E27" s="78">
        <v>104305200</v>
      </c>
      <c r="F27" s="78">
        <v>224500</v>
      </c>
      <c r="G27" s="78">
        <v>0</v>
      </c>
      <c r="H27" s="78">
        <v>0</v>
      </c>
      <c r="I27" s="78">
        <v>10689200</v>
      </c>
      <c r="J27" s="78">
        <v>11072400</v>
      </c>
      <c r="K27" s="78">
        <v>110448252</v>
      </c>
      <c r="L27" s="79">
        <v>413348731</v>
      </c>
      <c r="M27" s="77">
        <v>84847200</v>
      </c>
      <c r="N27" s="78">
        <v>156329000</v>
      </c>
      <c r="O27" s="78">
        <v>34551300</v>
      </c>
      <c r="P27" s="78">
        <v>14504600</v>
      </c>
      <c r="Q27" s="78">
        <v>21791400</v>
      </c>
      <c r="R27" s="80"/>
      <c r="S27" s="78">
        <v>67351950</v>
      </c>
      <c r="T27" s="78">
        <v>37508100</v>
      </c>
      <c r="U27" s="81">
        <v>416883550</v>
      </c>
      <c r="V27" s="82">
        <v>13982550</v>
      </c>
    </row>
    <row r="28" spans="1:22" ht="13.5">
      <c r="A28" s="47" t="s">
        <v>564</v>
      </c>
      <c r="B28" s="75" t="s">
        <v>452</v>
      </c>
      <c r="C28" s="76" t="s">
        <v>453</v>
      </c>
      <c r="D28" s="77">
        <v>135801261</v>
      </c>
      <c r="E28" s="78">
        <v>83671246</v>
      </c>
      <c r="F28" s="78">
        <v>0</v>
      </c>
      <c r="G28" s="78">
        <v>0</v>
      </c>
      <c r="H28" s="78">
        <v>0</v>
      </c>
      <c r="I28" s="78">
        <v>5757556</v>
      </c>
      <c r="J28" s="78">
        <v>36921200</v>
      </c>
      <c r="K28" s="78">
        <v>107616761</v>
      </c>
      <c r="L28" s="79">
        <v>369768024</v>
      </c>
      <c r="M28" s="77">
        <v>48620380</v>
      </c>
      <c r="N28" s="78">
        <v>103947693</v>
      </c>
      <c r="O28" s="78">
        <v>22389199</v>
      </c>
      <c r="P28" s="78">
        <v>20124572</v>
      </c>
      <c r="Q28" s="78">
        <v>14337845</v>
      </c>
      <c r="R28" s="80"/>
      <c r="S28" s="78">
        <v>71878043</v>
      </c>
      <c r="T28" s="78">
        <v>65792955</v>
      </c>
      <c r="U28" s="81">
        <v>347090687</v>
      </c>
      <c r="V28" s="82">
        <v>13351957</v>
      </c>
    </row>
    <row r="29" spans="1:22" ht="13.5">
      <c r="A29" s="47" t="s">
        <v>565</v>
      </c>
      <c r="B29" s="75" t="s">
        <v>513</v>
      </c>
      <c r="C29" s="76" t="s">
        <v>514</v>
      </c>
      <c r="D29" s="77">
        <v>144862583</v>
      </c>
      <c r="E29" s="78">
        <v>0</v>
      </c>
      <c r="F29" s="78">
        <v>0</v>
      </c>
      <c r="G29" s="78">
        <v>0</v>
      </c>
      <c r="H29" s="78">
        <v>0</v>
      </c>
      <c r="I29" s="78">
        <v>7021225</v>
      </c>
      <c r="J29" s="78">
        <v>432640</v>
      </c>
      <c r="K29" s="78">
        <v>104600390</v>
      </c>
      <c r="L29" s="79">
        <v>256916838</v>
      </c>
      <c r="M29" s="77">
        <v>0</v>
      </c>
      <c r="N29" s="78">
        <v>480282</v>
      </c>
      <c r="O29" s="78">
        <v>6998</v>
      </c>
      <c r="P29" s="78">
        <v>0</v>
      </c>
      <c r="Q29" s="78">
        <v>12979200</v>
      </c>
      <c r="R29" s="80"/>
      <c r="S29" s="78">
        <v>194054542</v>
      </c>
      <c r="T29" s="78">
        <v>47343751</v>
      </c>
      <c r="U29" s="81">
        <v>254864773</v>
      </c>
      <c r="V29" s="82">
        <v>2435000</v>
      </c>
    </row>
    <row r="30" spans="1:22" ht="12.75">
      <c r="A30" s="48"/>
      <c r="B30" s="83" t="s">
        <v>623</v>
      </c>
      <c r="C30" s="84"/>
      <c r="D30" s="85">
        <f aca="true" t="shared" si="3" ref="D30:V30">SUM(D25:D29)</f>
        <v>1239275807</v>
      </c>
      <c r="E30" s="86">
        <f t="shared" si="3"/>
        <v>586365184</v>
      </c>
      <c r="F30" s="86">
        <f t="shared" si="3"/>
        <v>27190900</v>
      </c>
      <c r="G30" s="86">
        <f t="shared" si="3"/>
        <v>0</v>
      </c>
      <c r="H30" s="86">
        <f t="shared" si="3"/>
        <v>0</v>
      </c>
      <c r="I30" s="86">
        <f t="shared" si="3"/>
        <v>93242854</v>
      </c>
      <c r="J30" s="86">
        <f t="shared" si="3"/>
        <v>166794868</v>
      </c>
      <c r="K30" s="86">
        <f t="shared" si="3"/>
        <v>1079217427</v>
      </c>
      <c r="L30" s="87">
        <f t="shared" si="3"/>
        <v>3192087040</v>
      </c>
      <c r="M30" s="85">
        <f t="shared" si="3"/>
        <v>553308573</v>
      </c>
      <c r="N30" s="86">
        <f t="shared" si="3"/>
        <v>840076344</v>
      </c>
      <c r="O30" s="86">
        <f t="shared" si="3"/>
        <v>282250039</v>
      </c>
      <c r="P30" s="86">
        <f t="shared" si="3"/>
        <v>162190116</v>
      </c>
      <c r="Q30" s="86">
        <f t="shared" si="3"/>
        <v>166497669</v>
      </c>
      <c r="R30" s="86">
        <f t="shared" si="3"/>
        <v>0</v>
      </c>
      <c r="S30" s="86">
        <f t="shared" si="3"/>
        <v>639130475</v>
      </c>
      <c r="T30" s="86">
        <f t="shared" si="3"/>
        <v>459000121</v>
      </c>
      <c r="U30" s="88">
        <f t="shared" si="3"/>
        <v>3102453337</v>
      </c>
      <c r="V30" s="89">
        <f t="shared" si="3"/>
        <v>117413767</v>
      </c>
    </row>
    <row r="31" spans="1:22" ht="13.5">
      <c r="A31" s="47" t="s">
        <v>564</v>
      </c>
      <c r="B31" s="75" t="s">
        <v>454</v>
      </c>
      <c r="C31" s="76" t="s">
        <v>455</v>
      </c>
      <c r="D31" s="77">
        <v>69470821</v>
      </c>
      <c r="E31" s="78">
        <v>47215910</v>
      </c>
      <c r="F31" s="78">
        <v>940000</v>
      </c>
      <c r="G31" s="78">
        <v>0</v>
      </c>
      <c r="H31" s="78">
        <v>0</v>
      </c>
      <c r="I31" s="78">
        <v>230900</v>
      </c>
      <c r="J31" s="78">
        <v>13706480</v>
      </c>
      <c r="K31" s="78">
        <v>62165800</v>
      </c>
      <c r="L31" s="79">
        <v>193729911</v>
      </c>
      <c r="M31" s="77">
        <v>23106540</v>
      </c>
      <c r="N31" s="78">
        <v>63120050</v>
      </c>
      <c r="O31" s="78">
        <v>24866300</v>
      </c>
      <c r="P31" s="78">
        <v>8326700</v>
      </c>
      <c r="Q31" s="78">
        <v>7656730</v>
      </c>
      <c r="R31" s="80"/>
      <c r="S31" s="78">
        <v>51095560</v>
      </c>
      <c r="T31" s="78">
        <v>16175070</v>
      </c>
      <c r="U31" s="81">
        <v>194346950</v>
      </c>
      <c r="V31" s="82">
        <v>36881850</v>
      </c>
    </row>
    <row r="32" spans="1:22" ht="13.5">
      <c r="A32" s="47" t="s">
        <v>564</v>
      </c>
      <c r="B32" s="75" t="s">
        <v>456</v>
      </c>
      <c r="C32" s="76" t="s">
        <v>457</v>
      </c>
      <c r="D32" s="77">
        <v>226518593</v>
      </c>
      <c r="E32" s="78">
        <v>134810351</v>
      </c>
      <c r="F32" s="78">
        <v>415629</v>
      </c>
      <c r="G32" s="78">
        <v>0</v>
      </c>
      <c r="H32" s="78">
        <v>0</v>
      </c>
      <c r="I32" s="78">
        <v>26677025</v>
      </c>
      <c r="J32" s="78">
        <v>57971396</v>
      </c>
      <c r="K32" s="78">
        <v>205907721</v>
      </c>
      <c r="L32" s="79">
        <v>652300715</v>
      </c>
      <c r="M32" s="77">
        <v>113048831</v>
      </c>
      <c r="N32" s="78">
        <v>187116591</v>
      </c>
      <c r="O32" s="78">
        <v>49242879</v>
      </c>
      <c r="P32" s="78">
        <v>27809793</v>
      </c>
      <c r="Q32" s="78">
        <v>33730798</v>
      </c>
      <c r="R32" s="80"/>
      <c r="S32" s="78">
        <v>112882100</v>
      </c>
      <c r="T32" s="78">
        <v>108861830</v>
      </c>
      <c r="U32" s="81">
        <v>632692822</v>
      </c>
      <c r="V32" s="82">
        <v>14290900</v>
      </c>
    </row>
    <row r="33" spans="1:22" ht="13.5">
      <c r="A33" s="47" t="s">
        <v>564</v>
      </c>
      <c r="B33" s="75" t="s">
        <v>458</v>
      </c>
      <c r="C33" s="76" t="s">
        <v>459</v>
      </c>
      <c r="D33" s="77">
        <v>418605486</v>
      </c>
      <c r="E33" s="78">
        <v>410797337</v>
      </c>
      <c r="F33" s="78">
        <v>0</v>
      </c>
      <c r="G33" s="78">
        <v>0</v>
      </c>
      <c r="H33" s="78">
        <v>0</v>
      </c>
      <c r="I33" s="78">
        <v>15077132</v>
      </c>
      <c r="J33" s="78">
        <v>51737400</v>
      </c>
      <c r="K33" s="78">
        <v>543937912</v>
      </c>
      <c r="L33" s="79">
        <v>1440155267</v>
      </c>
      <c r="M33" s="77">
        <v>207205207</v>
      </c>
      <c r="N33" s="78">
        <v>548091317</v>
      </c>
      <c r="O33" s="78">
        <v>138423608</v>
      </c>
      <c r="P33" s="78">
        <v>84107043</v>
      </c>
      <c r="Q33" s="78">
        <v>72103467</v>
      </c>
      <c r="R33" s="80"/>
      <c r="S33" s="78">
        <v>194586854</v>
      </c>
      <c r="T33" s="78">
        <v>95006543</v>
      </c>
      <c r="U33" s="81">
        <v>1339524039</v>
      </c>
      <c r="V33" s="82">
        <v>57827267</v>
      </c>
    </row>
    <row r="34" spans="1:22" ht="13.5">
      <c r="A34" s="47" t="s">
        <v>564</v>
      </c>
      <c r="B34" s="75" t="s">
        <v>96</v>
      </c>
      <c r="C34" s="76" t="s">
        <v>97</v>
      </c>
      <c r="D34" s="77">
        <v>720816190</v>
      </c>
      <c r="E34" s="78">
        <v>603709130</v>
      </c>
      <c r="F34" s="78">
        <v>2103700</v>
      </c>
      <c r="G34" s="78">
        <v>0</v>
      </c>
      <c r="H34" s="78">
        <v>0</v>
      </c>
      <c r="I34" s="78">
        <v>51279833</v>
      </c>
      <c r="J34" s="78">
        <v>83425480</v>
      </c>
      <c r="K34" s="78">
        <v>1136650442</v>
      </c>
      <c r="L34" s="79">
        <v>2597984775</v>
      </c>
      <c r="M34" s="77">
        <v>353194000</v>
      </c>
      <c r="N34" s="78">
        <v>900553660</v>
      </c>
      <c r="O34" s="78">
        <v>158583140</v>
      </c>
      <c r="P34" s="78">
        <v>127629200</v>
      </c>
      <c r="Q34" s="78">
        <v>106309380</v>
      </c>
      <c r="R34" s="80"/>
      <c r="S34" s="78">
        <v>568824400</v>
      </c>
      <c r="T34" s="78">
        <v>359993347</v>
      </c>
      <c r="U34" s="81">
        <v>2575087127</v>
      </c>
      <c r="V34" s="82">
        <v>87618505</v>
      </c>
    </row>
    <row r="35" spans="1:22" ht="13.5">
      <c r="A35" s="47" t="s">
        <v>564</v>
      </c>
      <c r="B35" s="75" t="s">
        <v>460</v>
      </c>
      <c r="C35" s="76" t="s">
        <v>461</v>
      </c>
      <c r="D35" s="77">
        <v>314510067</v>
      </c>
      <c r="E35" s="78">
        <v>201826219</v>
      </c>
      <c r="F35" s="78">
        <v>0</v>
      </c>
      <c r="G35" s="78">
        <v>0</v>
      </c>
      <c r="H35" s="78">
        <v>0</v>
      </c>
      <c r="I35" s="78">
        <v>5098619</v>
      </c>
      <c r="J35" s="78">
        <v>23931280</v>
      </c>
      <c r="K35" s="78">
        <v>177716233</v>
      </c>
      <c r="L35" s="79">
        <v>723082418</v>
      </c>
      <c r="M35" s="77">
        <v>110507527</v>
      </c>
      <c r="N35" s="78">
        <v>292688421</v>
      </c>
      <c r="O35" s="78">
        <v>75976117</v>
      </c>
      <c r="P35" s="78">
        <v>42371341</v>
      </c>
      <c r="Q35" s="78">
        <v>22554973</v>
      </c>
      <c r="R35" s="80"/>
      <c r="S35" s="78">
        <v>101870125</v>
      </c>
      <c r="T35" s="78">
        <v>62921390</v>
      </c>
      <c r="U35" s="81">
        <v>708889894</v>
      </c>
      <c r="V35" s="82">
        <v>70177875</v>
      </c>
    </row>
    <row r="36" spans="1:22" ht="13.5">
      <c r="A36" s="47" t="s">
        <v>564</v>
      </c>
      <c r="B36" s="75" t="s">
        <v>462</v>
      </c>
      <c r="C36" s="76" t="s">
        <v>463</v>
      </c>
      <c r="D36" s="77">
        <v>308481894</v>
      </c>
      <c r="E36" s="78">
        <v>163893171</v>
      </c>
      <c r="F36" s="78">
        <v>1235960</v>
      </c>
      <c r="G36" s="78">
        <v>0</v>
      </c>
      <c r="H36" s="78">
        <v>0</v>
      </c>
      <c r="I36" s="78">
        <v>8596758</v>
      </c>
      <c r="J36" s="78">
        <v>92223203</v>
      </c>
      <c r="K36" s="78">
        <v>228742229</v>
      </c>
      <c r="L36" s="79">
        <v>803173215</v>
      </c>
      <c r="M36" s="77">
        <v>164269410</v>
      </c>
      <c r="N36" s="78">
        <v>201181573</v>
      </c>
      <c r="O36" s="78">
        <v>94146789</v>
      </c>
      <c r="P36" s="78">
        <v>84228501</v>
      </c>
      <c r="Q36" s="78">
        <v>51829535</v>
      </c>
      <c r="R36" s="80"/>
      <c r="S36" s="78">
        <v>181979998</v>
      </c>
      <c r="T36" s="78">
        <v>93474963</v>
      </c>
      <c r="U36" s="81">
        <v>871110769</v>
      </c>
      <c r="V36" s="82">
        <v>48709000</v>
      </c>
    </row>
    <row r="37" spans="1:22" ht="13.5">
      <c r="A37" s="47" t="s">
        <v>564</v>
      </c>
      <c r="B37" s="75" t="s">
        <v>464</v>
      </c>
      <c r="C37" s="76" t="s">
        <v>465</v>
      </c>
      <c r="D37" s="77">
        <v>324860058</v>
      </c>
      <c r="E37" s="78">
        <v>236131029</v>
      </c>
      <c r="F37" s="78">
        <v>0</v>
      </c>
      <c r="G37" s="78">
        <v>0</v>
      </c>
      <c r="H37" s="78">
        <v>0</v>
      </c>
      <c r="I37" s="78">
        <v>40770437</v>
      </c>
      <c r="J37" s="78">
        <v>142220092</v>
      </c>
      <c r="K37" s="78">
        <v>314964943</v>
      </c>
      <c r="L37" s="79">
        <v>1058946559</v>
      </c>
      <c r="M37" s="77">
        <v>267855826</v>
      </c>
      <c r="N37" s="78">
        <v>324507135</v>
      </c>
      <c r="O37" s="78">
        <v>85677246</v>
      </c>
      <c r="P37" s="78">
        <v>41921722</v>
      </c>
      <c r="Q37" s="78">
        <v>44741199</v>
      </c>
      <c r="R37" s="80"/>
      <c r="S37" s="78">
        <v>139111750</v>
      </c>
      <c r="T37" s="78">
        <v>193639950</v>
      </c>
      <c r="U37" s="81">
        <v>1097454828</v>
      </c>
      <c r="V37" s="82">
        <v>51463250</v>
      </c>
    </row>
    <row r="38" spans="1:22" ht="13.5">
      <c r="A38" s="47" t="s">
        <v>565</v>
      </c>
      <c r="B38" s="75" t="s">
        <v>535</v>
      </c>
      <c r="C38" s="76" t="s">
        <v>536</v>
      </c>
      <c r="D38" s="77">
        <v>283434051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2107860</v>
      </c>
      <c r="K38" s="78">
        <v>215668373</v>
      </c>
      <c r="L38" s="79">
        <v>501210284</v>
      </c>
      <c r="M38" s="77">
        <v>0</v>
      </c>
      <c r="N38" s="78">
        <v>0</v>
      </c>
      <c r="O38" s="78">
        <v>0</v>
      </c>
      <c r="P38" s="78">
        <v>0</v>
      </c>
      <c r="Q38" s="78">
        <v>0</v>
      </c>
      <c r="R38" s="80"/>
      <c r="S38" s="78">
        <v>29246000</v>
      </c>
      <c r="T38" s="78">
        <v>471111455</v>
      </c>
      <c r="U38" s="81">
        <v>500357455</v>
      </c>
      <c r="V38" s="82">
        <v>0</v>
      </c>
    </row>
    <row r="39" spans="1:22" ht="12.75">
      <c r="A39" s="48"/>
      <c r="B39" s="83" t="s">
        <v>624</v>
      </c>
      <c r="C39" s="84"/>
      <c r="D39" s="85">
        <f aca="true" t="shared" si="4" ref="D39:V39">SUM(D31:D38)</f>
        <v>2666697160</v>
      </c>
      <c r="E39" s="86">
        <f t="shared" si="4"/>
        <v>1798383147</v>
      </c>
      <c r="F39" s="86">
        <f t="shared" si="4"/>
        <v>4695289</v>
      </c>
      <c r="G39" s="86">
        <f t="shared" si="4"/>
        <v>0</v>
      </c>
      <c r="H39" s="86">
        <f t="shared" si="4"/>
        <v>0</v>
      </c>
      <c r="I39" s="86">
        <f t="shared" si="4"/>
        <v>147730704</v>
      </c>
      <c r="J39" s="86">
        <f t="shared" si="4"/>
        <v>467323191</v>
      </c>
      <c r="K39" s="86">
        <f t="shared" si="4"/>
        <v>2885753653</v>
      </c>
      <c r="L39" s="87">
        <f t="shared" si="4"/>
        <v>7970583144</v>
      </c>
      <c r="M39" s="85">
        <f t="shared" si="4"/>
        <v>1239187341</v>
      </c>
      <c r="N39" s="86">
        <f t="shared" si="4"/>
        <v>2517258747</v>
      </c>
      <c r="O39" s="86">
        <f t="shared" si="4"/>
        <v>626916079</v>
      </c>
      <c r="P39" s="86">
        <f t="shared" si="4"/>
        <v>416394300</v>
      </c>
      <c r="Q39" s="86">
        <f t="shared" si="4"/>
        <v>338926082</v>
      </c>
      <c r="R39" s="86">
        <f t="shared" si="4"/>
        <v>0</v>
      </c>
      <c r="S39" s="86">
        <f t="shared" si="4"/>
        <v>1379596787</v>
      </c>
      <c r="T39" s="86">
        <f t="shared" si="4"/>
        <v>1401184548</v>
      </c>
      <c r="U39" s="88">
        <f t="shared" si="4"/>
        <v>7919463884</v>
      </c>
      <c r="V39" s="89">
        <f t="shared" si="4"/>
        <v>366968647</v>
      </c>
    </row>
    <row r="40" spans="1:22" ht="13.5">
      <c r="A40" s="47" t="s">
        <v>564</v>
      </c>
      <c r="B40" s="75" t="s">
        <v>466</v>
      </c>
      <c r="C40" s="76" t="s">
        <v>467</v>
      </c>
      <c r="D40" s="77">
        <v>35213544</v>
      </c>
      <c r="E40" s="78">
        <v>10011120</v>
      </c>
      <c r="F40" s="78">
        <v>0</v>
      </c>
      <c r="G40" s="78">
        <v>0</v>
      </c>
      <c r="H40" s="78">
        <v>0</v>
      </c>
      <c r="I40" s="78">
        <v>842700</v>
      </c>
      <c r="J40" s="78">
        <v>26270832</v>
      </c>
      <c r="K40" s="78">
        <v>31361500</v>
      </c>
      <c r="L40" s="79">
        <v>103699696</v>
      </c>
      <c r="M40" s="77">
        <v>5159700</v>
      </c>
      <c r="N40" s="78">
        <v>17393048</v>
      </c>
      <c r="O40" s="78">
        <v>6404208</v>
      </c>
      <c r="P40" s="78">
        <v>1779892</v>
      </c>
      <c r="Q40" s="78">
        <v>1981200</v>
      </c>
      <c r="R40" s="80"/>
      <c r="S40" s="78">
        <v>29137000</v>
      </c>
      <c r="T40" s="78">
        <v>37613008</v>
      </c>
      <c r="U40" s="81">
        <v>99468056</v>
      </c>
      <c r="V40" s="82">
        <v>8526500</v>
      </c>
    </row>
    <row r="41" spans="1:22" ht="13.5">
      <c r="A41" s="47" t="s">
        <v>564</v>
      </c>
      <c r="B41" s="75" t="s">
        <v>468</v>
      </c>
      <c r="C41" s="76" t="s">
        <v>469</v>
      </c>
      <c r="D41" s="77">
        <v>27947759</v>
      </c>
      <c r="E41" s="78">
        <v>13280448</v>
      </c>
      <c r="F41" s="78">
        <v>0</v>
      </c>
      <c r="G41" s="78">
        <v>0</v>
      </c>
      <c r="H41" s="78">
        <v>0</v>
      </c>
      <c r="I41" s="78">
        <v>2559000</v>
      </c>
      <c r="J41" s="78">
        <v>7550854</v>
      </c>
      <c r="K41" s="78">
        <v>25060988</v>
      </c>
      <c r="L41" s="79">
        <v>76399049</v>
      </c>
      <c r="M41" s="77">
        <v>5174699</v>
      </c>
      <c r="N41" s="78">
        <v>18784543</v>
      </c>
      <c r="O41" s="78">
        <v>4891288</v>
      </c>
      <c r="P41" s="78">
        <v>3613299</v>
      </c>
      <c r="Q41" s="78">
        <v>1821201</v>
      </c>
      <c r="R41" s="80"/>
      <c r="S41" s="78">
        <v>33463800</v>
      </c>
      <c r="T41" s="78">
        <v>8734002</v>
      </c>
      <c r="U41" s="81">
        <v>76482832</v>
      </c>
      <c r="V41" s="82">
        <v>9558200</v>
      </c>
    </row>
    <row r="42" spans="1:22" ht="13.5">
      <c r="A42" s="47" t="s">
        <v>564</v>
      </c>
      <c r="B42" s="75" t="s">
        <v>470</v>
      </c>
      <c r="C42" s="76" t="s">
        <v>471</v>
      </c>
      <c r="D42" s="77">
        <v>139554379</v>
      </c>
      <c r="E42" s="78">
        <v>78075932</v>
      </c>
      <c r="F42" s="78">
        <v>9550600</v>
      </c>
      <c r="G42" s="78">
        <v>0</v>
      </c>
      <c r="H42" s="78">
        <v>0</v>
      </c>
      <c r="I42" s="78">
        <v>1739200</v>
      </c>
      <c r="J42" s="78">
        <v>58720160</v>
      </c>
      <c r="K42" s="78">
        <v>91804178</v>
      </c>
      <c r="L42" s="79">
        <v>379444449</v>
      </c>
      <c r="M42" s="77">
        <v>45095697</v>
      </c>
      <c r="N42" s="78">
        <v>96699128</v>
      </c>
      <c r="O42" s="78">
        <v>25910560</v>
      </c>
      <c r="P42" s="78">
        <v>20708075</v>
      </c>
      <c r="Q42" s="78">
        <v>11181715</v>
      </c>
      <c r="R42" s="80"/>
      <c r="S42" s="78">
        <v>91702300</v>
      </c>
      <c r="T42" s="78">
        <v>73195230</v>
      </c>
      <c r="U42" s="81">
        <v>364492705</v>
      </c>
      <c r="V42" s="82">
        <v>20449700</v>
      </c>
    </row>
    <row r="43" spans="1:22" ht="13.5">
      <c r="A43" s="47" t="s">
        <v>565</v>
      </c>
      <c r="B43" s="75" t="s">
        <v>551</v>
      </c>
      <c r="C43" s="76" t="s">
        <v>552</v>
      </c>
      <c r="D43" s="77">
        <v>66294569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43197848</v>
      </c>
      <c r="L43" s="79">
        <v>109492417</v>
      </c>
      <c r="M43" s="77">
        <v>0</v>
      </c>
      <c r="N43" s="78">
        <v>0</v>
      </c>
      <c r="O43" s="78">
        <v>0</v>
      </c>
      <c r="P43" s="78">
        <v>0</v>
      </c>
      <c r="Q43" s="78">
        <v>0</v>
      </c>
      <c r="R43" s="80"/>
      <c r="S43" s="78">
        <v>43568700</v>
      </c>
      <c r="T43" s="78">
        <v>63112750</v>
      </c>
      <c r="U43" s="81">
        <v>106681450</v>
      </c>
      <c r="V43" s="82">
        <v>0</v>
      </c>
    </row>
    <row r="44" spans="1:22" ht="12.75">
      <c r="A44" s="48"/>
      <c r="B44" s="83" t="s">
        <v>625</v>
      </c>
      <c r="C44" s="84"/>
      <c r="D44" s="85">
        <f aca="true" t="shared" si="5" ref="D44:V44">SUM(D40:D43)</f>
        <v>269010251</v>
      </c>
      <c r="E44" s="86">
        <f t="shared" si="5"/>
        <v>101367500</v>
      </c>
      <c r="F44" s="86">
        <f t="shared" si="5"/>
        <v>9550600</v>
      </c>
      <c r="G44" s="86">
        <f t="shared" si="5"/>
        <v>0</v>
      </c>
      <c r="H44" s="86">
        <f t="shared" si="5"/>
        <v>0</v>
      </c>
      <c r="I44" s="86">
        <f t="shared" si="5"/>
        <v>5140900</v>
      </c>
      <c r="J44" s="86">
        <f t="shared" si="5"/>
        <v>92541846</v>
      </c>
      <c r="K44" s="86">
        <f t="shared" si="5"/>
        <v>191424514</v>
      </c>
      <c r="L44" s="87">
        <f t="shared" si="5"/>
        <v>669035611</v>
      </c>
      <c r="M44" s="85">
        <f t="shared" si="5"/>
        <v>55430096</v>
      </c>
      <c r="N44" s="86">
        <f t="shared" si="5"/>
        <v>132876719</v>
      </c>
      <c r="O44" s="86">
        <f t="shared" si="5"/>
        <v>37206056</v>
      </c>
      <c r="P44" s="86">
        <f t="shared" si="5"/>
        <v>26101266</v>
      </c>
      <c r="Q44" s="86">
        <f t="shared" si="5"/>
        <v>14984116</v>
      </c>
      <c r="R44" s="86">
        <f t="shared" si="5"/>
        <v>0</v>
      </c>
      <c r="S44" s="86">
        <f t="shared" si="5"/>
        <v>197871800</v>
      </c>
      <c r="T44" s="86">
        <f t="shared" si="5"/>
        <v>182654990</v>
      </c>
      <c r="U44" s="88">
        <f t="shared" si="5"/>
        <v>647125043</v>
      </c>
      <c r="V44" s="89">
        <f t="shared" si="5"/>
        <v>38534400</v>
      </c>
    </row>
    <row r="45" spans="1:22" ht="12.75">
      <c r="A45" s="49"/>
      <c r="B45" s="90" t="s">
        <v>626</v>
      </c>
      <c r="C45" s="91"/>
      <c r="D45" s="92">
        <f aca="true" t="shared" si="6" ref="D45:V45">SUM(D9,D11:D16,D18:D23,D25:D29,D31:D38,D40:D43)</f>
        <v>26727840850</v>
      </c>
      <c r="E45" s="93">
        <f t="shared" si="6"/>
        <v>17437865231</v>
      </c>
      <c r="F45" s="93">
        <f t="shared" si="6"/>
        <v>781849871</v>
      </c>
      <c r="G45" s="93">
        <f t="shared" si="6"/>
        <v>0</v>
      </c>
      <c r="H45" s="93">
        <f t="shared" si="6"/>
        <v>0</v>
      </c>
      <c r="I45" s="93">
        <f t="shared" si="6"/>
        <v>2057982065</v>
      </c>
      <c r="J45" s="93">
        <f t="shared" si="6"/>
        <v>3715987184</v>
      </c>
      <c r="K45" s="93">
        <f t="shared" si="6"/>
        <v>24095783731</v>
      </c>
      <c r="L45" s="94">
        <f t="shared" si="6"/>
        <v>74817308932</v>
      </c>
      <c r="M45" s="92">
        <f t="shared" si="6"/>
        <v>16244038729</v>
      </c>
      <c r="N45" s="93">
        <f t="shared" si="6"/>
        <v>25107178390</v>
      </c>
      <c r="O45" s="93">
        <f t="shared" si="6"/>
        <v>6055374381</v>
      </c>
      <c r="P45" s="93">
        <f t="shared" si="6"/>
        <v>3293102967</v>
      </c>
      <c r="Q45" s="93">
        <f t="shared" si="6"/>
        <v>2552135184</v>
      </c>
      <c r="R45" s="93">
        <f t="shared" si="6"/>
        <v>0</v>
      </c>
      <c r="S45" s="93">
        <f t="shared" si="6"/>
        <v>10149535870</v>
      </c>
      <c r="T45" s="93">
        <f t="shared" si="6"/>
        <v>10798961268</v>
      </c>
      <c r="U45" s="95">
        <f t="shared" si="6"/>
        <v>74200326789</v>
      </c>
      <c r="V45" s="89">
        <f t="shared" si="6"/>
        <v>4436803232</v>
      </c>
    </row>
    <row r="46" spans="1:22" ht="13.5">
      <c r="A46" s="50"/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3.5">
      <c r="A47" s="51"/>
      <c r="B47" s="128" t="s">
        <v>41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47:T4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0"/>
  <sheetViews>
    <sheetView showGridLines="0" zoomScalePageLayoutView="0" workbookViewId="0" topLeftCell="M1">
      <selection activeCell="W18" sqref="W1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4" width="10.7109375" style="3" customWidth="1"/>
    <col min="15" max="15" width="11.7109375" style="3" customWidth="1"/>
    <col min="16" max="20" width="10.7109375" style="3" customWidth="1"/>
    <col min="21" max="21" width="11.7109375" style="3" customWidth="1"/>
    <col min="22" max="22" width="10.57421875" style="3" customWidth="1"/>
    <col min="23" max="23" width="10.7109375" style="3" bestFit="1" customWidth="1"/>
    <col min="24" max="16384" width="9.140625" style="3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5" ht="15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2"/>
      <c r="W2" s="2"/>
      <c r="X2" s="2"/>
      <c r="Y2" s="2"/>
    </row>
    <row r="3" spans="1:21" ht="16.5" customHeight="1">
      <c r="A3" s="5"/>
      <c r="B3" s="127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10" customFormat="1" ht="16.5" customHeight="1">
      <c r="A4" s="7"/>
      <c r="B4" s="8"/>
      <c r="C4" s="9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s="10" customFormat="1" ht="81.75" customHeight="1">
      <c r="A5" s="11"/>
      <c r="B5" s="12" t="s">
        <v>2</v>
      </c>
      <c r="C5" s="13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0" t="s">
        <v>21</v>
      </c>
    </row>
    <row r="6" spans="1:21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7"/>
      <c r="T6" s="17"/>
      <c r="U6" s="18"/>
    </row>
    <row r="7" spans="1:21" s="10" customFormat="1" ht="12.75">
      <c r="A7" s="19"/>
      <c r="B7" s="20" t="s">
        <v>42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4"/>
      <c r="C8" s="1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2" s="10" customFormat="1" ht="12.75">
      <c r="A9" s="25"/>
      <c r="B9" s="52" t="s">
        <v>43</v>
      </c>
      <c r="C9" s="53" t="s">
        <v>44</v>
      </c>
      <c r="D9" s="54">
        <v>2730123141</v>
      </c>
      <c r="E9" s="55">
        <v>2103024824</v>
      </c>
      <c r="F9" s="55">
        <v>325681765</v>
      </c>
      <c r="G9" s="55">
        <v>0</v>
      </c>
      <c r="H9" s="55">
        <v>0</v>
      </c>
      <c r="I9" s="55">
        <v>61216893</v>
      </c>
      <c r="J9" s="55">
        <v>454875816</v>
      </c>
      <c r="K9" s="55">
        <v>3004605756</v>
      </c>
      <c r="L9" s="56">
        <v>8679528195</v>
      </c>
      <c r="M9" s="57">
        <v>1950268483</v>
      </c>
      <c r="N9" s="58">
        <v>2502291271</v>
      </c>
      <c r="O9" s="55">
        <v>751469877</v>
      </c>
      <c r="P9" s="58">
        <v>467401947</v>
      </c>
      <c r="Q9" s="58">
        <v>393343722</v>
      </c>
      <c r="R9" s="58"/>
      <c r="S9" s="58">
        <v>1373212095</v>
      </c>
      <c r="T9" s="58">
        <v>1242332287</v>
      </c>
      <c r="U9" s="104">
        <v>8680319682</v>
      </c>
      <c r="V9" s="59">
        <v>733991020</v>
      </c>
    </row>
    <row r="10" spans="1:22" s="10" customFormat="1" ht="12.75">
      <c r="A10" s="25"/>
      <c r="B10" s="52" t="s">
        <v>45</v>
      </c>
      <c r="C10" s="53" t="s">
        <v>46</v>
      </c>
      <c r="D10" s="54">
        <v>18286932703</v>
      </c>
      <c r="E10" s="55">
        <v>11461548640</v>
      </c>
      <c r="F10" s="55">
        <v>582495276</v>
      </c>
      <c r="G10" s="55">
        <v>0</v>
      </c>
      <c r="H10" s="55">
        <v>0</v>
      </c>
      <c r="I10" s="55">
        <v>1445613596</v>
      </c>
      <c r="J10" s="55">
        <v>2360837718</v>
      </c>
      <c r="K10" s="55">
        <v>16485862488</v>
      </c>
      <c r="L10" s="56">
        <v>50623290421</v>
      </c>
      <c r="M10" s="57">
        <v>12624125710</v>
      </c>
      <c r="N10" s="58">
        <v>16740056721</v>
      </c>
      <c r="O10" s="55">
        <v>4098172085</v>
      </c>
      <c r="P10" s="58">
        <v>2068296684</v>
      </c>
      <c r="Q10" s="58">
        <v>1500622487</v>
      </c>
      <c r="R10" s="58"/>
      <c r="S10" s="58">
        <v>6020848683</v>
      </c>
      <c r="T10" s="58">
        <v>7185617069</v>
      </c>
      <c r="U10" s="104">
        <v>50237739439</v>
      </c>
      <c r="V10" s="59">
        <v>3332526173</v>
      </c>
    </row>
    <row r="11" spans="1:22" s="10" customFormat="1" ht="12.75">
      <c r="A11" s="25"/>
      <c r="B11" s="52" t="s">
        <v>47</v>
      </c>
      <c r="C11" s="53" t="s">
        <v>48</v>
      </c>
      <c r="D11" s="54">
        <v>11651330943</v>
      </c>
      <c r="E11" s="55">
        <v>14338966311</v>
      </c>
      <c r="F11" s="55">
        <v>5691075442</v>
      </c>
      <c r="G11" s="55">
        <v>0</v>
      </c>
      <c r="H11" s="55">
        <v>0</v>
      </c>
      <c r="I11" s="55">
        <v>1279989727</v>
      </c>
      <c r="J11" s="55">
        <v>3525024372</v>
      </c>
      <c r="K11" s="55">
        <v>12460810539</v>
      </c>
      <c r="L11" s="56">
        <v>48947197334</v>
      </c>
      <c r="M11" s="57">
        <v>6718395467</v>
      </c>
      <c r="N11" s="58">
        <v>19027525801</v>
      </c>
      <c r="O11" s="55">
        <v>7731918657</v>
      </c>
      <c r="P11" s="58">
        <v>2422260370</v>
      </c>
      <c r="Q11" s="58">
        <v>1679695756</v>
      </c>
      <c r="R11" s="58"/>
      <c r="S11" s="58">
        <v>5696790251</v>
      </c>
      <c r="T11" s="58">
        <v>5556289048</v>
      </c>
      <c r="U11" s="104">
        <v>48832875350</v>
      </c>
      <c r="V11" s="59">
        <v>2216629664</v>
      </c>
    </row>
    <row r="12" spans="1:22" s="10" customFormat="1" ht="12.75">
      <c r="A12" s="25"/>
      <c r="B12" s="52" t="s">
        <v>49</v>
      </c>
      <c r="C12" s="53" t="s">
        <v>50</v>
      </c>
      <c r="D12" s="54">
        <v>12425578240</v>
      </c>
      <c r="E12" s="55">
        <v>12651804190</v>
      </c>
      <c r="F12" s="55">
        <v>3686158160</v>
      </c>
      <c r="G12" s="55">
        <v>0</v>
      </c>
      <c r="H12" s="55">
        <v>0</v>
      </c>
      <c r="I12" s="55">
        <v>914196750</v>
      </c>
      <c r="J12" s="55">
        <v>3222073540</v>
      </c>
      <c r="K12" s="55">
        <v>13418908440</v>
      </c>
      <c r="L12" s="56">
        <v>46318719320</v>
      </c>
      <c r="M12" s="57">
        <v>10679101760</v>
      </c>
      <c r="N12" s="58">
        <v>16960601300</v>
      </c>
      <c r="O12" s="55">
        <v>6685790060</v>
      </c>
      <c r="P12" s="58">
        <v>1622260380</v>
      </c>
      <c r="Q12" s="58">
        <v>1035662020</v>
      </c>
      <c r="R12" s="58"/>
      <c r="S12" s="58">
        <v>4773342020</v>
      </c>
      <c r="T12" s="58">
        <v>6292904840</v>
      </c>
      <c r="U12" s="104">
        <v>48049662380</v>
      </c>
      <c r="V12" s="59">
        <v>3675520000</v>
      </c>
    </row>
    <row r="13" spans="1:22" s="10" customFormat="1" ht="12.75">
      <c r="A13" s="25"/>
      <c r="B13" s="52" t="s">
        <v>51</v>
      </c>
      <c r="C13" s="53" t="s">
        <v>52</v>
      </c>
      <c r="D13" s="54">
        <v>18274366118</v>
      </c>
      <c r="E13" s="55">
        <v>12661815395</v>
      </c>
      <c r="F13" s="55">
        <v>7418262000</v>
      </c>
      <c r="G13" s="55">
        <v>0</v>
      </c>
      <c r="H13" s="55">
        <v>0</v>
      </c>
      <c r="I13" s="55">
        <v>4880729183</v>
      </c>
      <c r="J13" s="55">
        <v>5982147680</v>
      </c>
      <c r="K13" s="55">
        <v>26429801074</v>
      </c>
      <c r="L13" s="56">
        <v>75647121450</v>
      </c>
      <c r="M13" s="57">
        <v>14417335744</v>
      </c>
      <c r="N13" s="58">
        <v>18165439157</v>
      </c>
      <c r="O13" s="55">
        <v>9891990999</v>
      </c>
      <c r="P13" s="58">
        <v>6093365001</v>
      </c>
      <c r="Q13" s="58">
        <v>2312282505</v>
      </c>
      <c r="R13" s="58"/>
      <c r="S13" s="58">
        <v>16705557385</v>
      </c>
      <c r="T13" s="58">
        <v>9694596611</v>
      </c>
      <c r="U13" s="104">
        <v>77280567402</v>
      </c>
      <c r="V13" s="59">
        <v>2919591000</v>
      </c>
    </row>
    <row r="14" spans="1:22" s="10" customFormat="1" ht="12.75">
      <c r="A14" s="25"/>
      <c r="B14" s="52" t="s">
        <v>53</v>
      </c>
      <c r="C14" s="53" t="s">
        <v>54</v>
      </c>
      <c r="D14" s="54">
        <v>2504026300</v>
      </c>
      <c r="E14" s="55">
        <v>1972040035</v>
      </c>
      <c r="F14" s="55">
        <v>553876854</v>
      </c>
      <c r="G14" s="55">
        <v>0</v>
      </c>
      <c r="H14" s="55">
        <v>0</v>
      </c>
      <c r="I14" s="55">
        <v>181001013</v>
      </c>
      <c r="J14" s="55">
        <v>1112430575</v>
      </c>
      <c r="K14" s="55">
        <v>1349107336</v>
      </c>
      <c r="L14" s="56">
        <v>7672482113</v>
      </c>
      <c r="M14" s="57">
        <v>1538022907</v>
      </c>
      <c r="N14" s="58">
        <v>2927698296</v>
      </c>
      <c r="O14" s="55">
        <v>1141172321</v>
      </c>
      <c r="P14" s="58">
        <v>417233758</v>
      </c>
      <c r="Q14" s="58">
        <v>179352946</v>
      </c>
      <c r="R14" s="58"/>
      <c r="S14" s="58">
        <v>925630037</v>
      </c>
      <c r="T14" s="58">
        <v>1104244639</v>
      </c>
      <c r="U14" s="104">
        <v>8233354904</v>
      </c>
      <c r="V14" s="59">
        <v>902160800</v>
      </c>
    </row>
    <row r="15" spans="1:22" s="10" customFormat="1" ht="12.75">
      <c r="A15" s="25"/>
      <c r="B15" s="52" t="s">
        <v>55</v>
      </c>
      <c r="C15" s="53" t="s">
        <v>56</v>
      </c>
      <c r="D15" s="54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6">
        <v>0</v>
      </c>
      <c r="M15" s="57">
        <v>0</v>
      </c>
      <c r="N15" s="58">
        <v>0</v>
      </c>
      <c r="O15" s="55">
        <v>0</v>
      </c>
      <c r="P15" s="58">
        <v>0</v>
      </c>
      <c r="Q15" s="58">
        <v>0</v>
      </c>
      <c r="R15" s="58"/>
      <c r="S15" s="58">
        <v>0</v>
      </c>
      <c r="T15" s="58">
        <v>0</v>
      </c>
      <c r="U15" s="104">
        <v>0</v>
      </c>
      <c r="V15" s="59">
        <v>0</v>
      </c>
    </row>
    <row r="16" spans="1:22" s="10" customFormat="1" ht="12.75">
      <c r="A16" s="25"/>
      <c r="B16" s="52" t="s">
        <v>57</v>
      </c>
      <c r="C16" s="53" t="s">
        <v>58</v>
      </c>
      <c r="D16" s="54">
        <v>13256480998</v>
      </c>
      <c r="E16" s="55">
        <v>10724634046</v>
      </c>
      <c r="F16" s="55">
        <v>3390849394</v>
      </c>
      <c r="G16" s="55">
        <v>0</v>
      </c>
      <c r="H16" s="55">
        <v>0</v>
      </c>
      <c r="I16" s="55">
        <v>1604596876</v>
      </c>
      <c r="J16" s="55">
        <v>2741797431</v>
      </c>
      <c r="K16" s="55">
        <v>9944264802</v>
      </c>
      <c r="L16" s="56">
        <v>41662623547</v>
      </c>
      <c r="M16" s="57">
        <v>9355494212</v>
      </c>
      <c r="N16" s="58">
        <v>15654360888</v>
      </c>
      <c r="O16" s="55">
        <v>5380320103</v>
      </c>
      <c r="P16" s="58">
        <v>1402449080</v>
      </c>
      <c r="Q16" s="58">
        <v>2001607512</v>
      </c>
      <c r="R16" s="58"/>
      <c r="S16" s="58">
        <v>3999352715</v>
      </c>
      <c r="T16" s="58">
        <v>3844108486</v>
      </c>
      <c r="U16" s="104">
        <v>41637692996</v>
      </c>
      <c r="V16" s="59">
        <v>1555965285</v>
      </c>
    </row>
    <row r="17" spans="1:23" s="10" customFormat="1" ht="12.75">
      <c r="A17" s="25"/>
      <c r="B17" s="105" t="s">
        <v>563</v>
      </c>
      <c r="C17" s="53"/>
      <c r="D17" s="63">
        <f aca="true" t="shared" si="0" ref="D17:V17">SUM(D9:D16)</f>
        <v>79128838443</v>
      </c>
      <c r="E17" s="64">
        <f t="shared" si="0"/>
        <v>65913833441</v>
      </c>
      <c r="F17" s="64">
        <f t="shared" si="0"/>
        <v>21648398891</v>
      </c>
      <c r="G17" s="64">
        <f t="shared" si="0"/>
        <v>0</v>
      </c>
      <c r="H17" s="64">
        <f t="shared" si="0"/>
        <v>0</v>
      </c>
      <c r="I17" s="64">
        <f t="shared" si="0"/>
        <v>10367344038</v>
      </c>
      <c r="J17" s="64">
        <f t="shared" si="0"/>
        <v>19399187132</v>
      </c>
      <c r="K17" s="64">
        <f t="shared" si="0"/>
        <v>83093360435</v>
      </c>
      <c r="L17" s="106">
        <f t="shared" si="0"/>
        <v>279550962380</v>
      </c>
      <c r="M17" s="107">
        <f t="shared" si="0"/>
        <v>57282744283</v>
      </c>
      <c r="N17" s="108">
        <f t="shared" si="0"/>
        <v>91977973434</v>
      </c>
      <c r="O17" s="64">
        <f t="shared" si="0"/>
        <v>35680834102</v>
      </c>
      <c r="P17" s="108">
        <f t="shared" si="0"/>
        <v>14493267220</v>
      </c>
      <c r="Q17" s="108">
        <f t="shared" si="0"/>
        <v>9102566948</v>
      </c>
      <c r="R17" s="108">
        <f t="shared" si="0"/>
        <v>0</v>
      </c>
      <c r="S17" s="108">
        <f t="shared" si="0"/>
        <v>39494733186</v>
      </c>
      <c r="T17" s="108">
        <f t="shared" si="0"/>
        <v>34920092980</v>
      </c>
      <c r="U17" s="109">
        <f t="shared" si="0"/>
        <v>282952212153</v>
      </c>
      <c r="V17" s="59">
        <f t="shared" si="0"/>
        <v>15336383942</v>
      </c>
      <c r="W17" s="59">
        <f>U17-V17</f>
        <v>267615828211</v>
      </c>
    </row>
    <row r="18" spans="1:22" s="10" customFormat="1" ht="12.75">
      <c r="A18" s="27"/>
      <c r="B18" s="110"/>
      <c r="C18" s="111"/>
      <c r="D18" s="112"/>
      <c r="E18" s="113"/>
      <c r="F18" s="113"/>
      <c r="G18" s="113"/>
      <c r="H18" s="113"/>
      <c r="I18" s="113"/>
      <c r="J18" s="113"/>
      <c r="K18" s="113"/>
      <c r="L18" s="114"/>
      <c r="M18" s="115"/>
      <c r="N18" s="116"/>
      <c r="O18" s="113"/>
      <c r="P18" s="116"/>
      <c r="Q18" s="116"/>
      <c r="R18" s="116"/>
      <c r="S18" s="116"/>
      <c r="T18" s="116"/>
      <c r="U18" s="117"/>
      <c r="V18" s="59"/>
    </row>
    <row r="19" spans="1:22" ht="12.75">
      <c r="A19" s="2"/>
      <c r="B19" s="124" t="s">
        <v>41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74"/>
    </row>
    <row r="20" spans="1:22" ht="12.75">
      <c r="A20" s="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4"/>
    </row>
    <row r="21" spans="1:22" ht="12.75">
      <c r="A21" s="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4"/>
    </row>
    <row r="22" spans="1:22" ht="12.75">
      <c r="A22" s="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</row>
    <row r="23" spans="1:22" ht="12.75">
      <c r="A23" s="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</row>
    <row r="24" spans="1:22" ht="12.75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 ht="12.75">
      <c r="A25" s="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1:22" ht="12.75">
      <c r="A26" s="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</row>
    <row r="27" spans="1:22" ht="12.75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</row>
    <row r="28" spans="1:22" ht="12.75">
      <c r="A28" s="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</row>
    <row r="29" spans="1:22" ht="12.75">
      <c r="A29" s="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</row>
    <row r="30" spans="1:22" ht="12.75">
      <c r="A30" s="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4"/>
    </row>
    <row r="31" spans="1:22" ht="12.75">
      <c r="A31" s="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12.75">
      <c r="A32" s="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1:22" ht="12.75">
      <c r="A33" s="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1:22" ht="12.75">
      <c r="A34" s="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1:22" ht="12.75">
      <c r="A35" s="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1:22" ht="12.75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1:22" ht="12.75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1:22" ht="12.75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2" ht="12.75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1:22" ht="12.75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1:22" ht="12.75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2" ht="12.75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1:22" ht="12.75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2" ht="12.75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12.75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2" ht="12.75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12.75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12.75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1:22" ht="12.75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1:22" ht="12.75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1:22" ht="12.75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1:22" ht="12.75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1:22" ht="12.75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1:22" ht="12.75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1:22" ht="12.75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1:22" ht="12.75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1:22" ht="12.75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1:22" ht="12.75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1:22" ht="12.75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1:22" ht="12.75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1:22" ht="12.75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1:22" ht="12.75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1:22" ht="12.75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</row>
    <row r="64" spans="1:22" ht="12.75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1:22" ht="12.75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1:22" ht="12.75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1:22" ht="12.75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  <row r="68" spans="1:22" ht="12.75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/>
    </row>
    <row r="69" spans="1:22" ht="12.75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</row>
    <row r="70" spans="1:22" ht="12.75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</row>
    <row r="71" spans="1:22" ht="12.75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4"/>
    </row>
    <row r="72" spans="1:22" ht="12.75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4"/>
    </row>
    <row r="73" spans="1:22" ht="12.75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4"/>
    </row>
    <row r="74" spans="1:22" ht="12.75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/>
    </row>
    <row r="75" spans="1:22" ht="12.7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4"/>
    </row>
    <row r="76" spans="1:22" ht="12.7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</row>
    <row r="77" spans="1:22" ht="12.7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4"/>
    </row>
    <row r="78" spans="1:22" ht="12.7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4"/>
    </row>
    <row r="79" spans="1:22" ht="12.7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4"/>
    </row>
    <row r="80" spans="1:22" ht="12.7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4"/>
    </row>
    <row r="81" spans="1:22" ht="12.7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4"/>
    </row>
    <row r="82" spans="1:22" ht="12.75">
      <c r="A82" s="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/>
    </row>
    <row r="83" spans="1:22" ht="12.75">
      <c r="A83" s="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</row>
    <row r="84" spans="2:22" ht="12.7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2:22" ht="12.7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2:22" ht="12.7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  <row r="87" spans="2:22" ht="12.7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</row>
    <row r="88" spans="2:22" ht="12.7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</row>
    <row r="89" spans="2:22" ht="12.7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</row>
    <row r="90" spans="2:22" ht="12.7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</row>
    <row r="91" spans="2:22" ht="12.7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</row>
    <row r="92" spans="2:22" ht="12.7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</row>
    <row r="93" spans="2:22" ht="12.7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</row>
    <row r="94" spans="2:22" ht="12.7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</row>
    <row r="95" spans="2:22" ht="12.7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</row>
    <row r="96" spans="2:22" ht="12.7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2:22" ht="12.7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</row>
    <row r="98" spans="2:22" ht="12.7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</row>
    <row r="99" spans="2:22" ht="12.7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2:22" ht="12.7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</row>
    <row r="101" spans="2:22" ht="12.7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</row>
    <row r="102" spans="2:22" ht="12.7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2:22" ht="12.7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</row>
    <row r="104" spans="2:22" ht="12.7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2:22" ht="12.7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2:22" ht="12.7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2:22" ht="12.7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  <row r="108" spans="2:22" ht="12.7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</row>
    <row r="109" spans="2:22" ht="12.7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</row>
    <row r="110" spans="2:22" ht="12.7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</row>
    <row r="111" spans="2:22" ht="12.7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</row>
    <row r="112" spans="2:22" ht="12.7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</row>
    <row r="113" spans="2:22" ht="12.7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</row>
    <row r="114" spans="2:22" ht="12.75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</row>
    <row r="115" spans="2:22" ht="12.7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  <row r="116" spans="2:22" ht="12.75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</row>
    <row r="117" spans="2:22" ht="12.75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</row>
    <row r="118" spans="2:22" ht="12.75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</row>
    <row r="119" spans="2:22" ht="12.75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</row>
    <row r="120" spans="2:22" ht="12.75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</row>
    <row r="121" spans="2:22" ht="12.7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</row>
    <row r="122" spans="2:22" ht="12.75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</row>
    <row r="123" spans="2:22" ht="12.75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</row>
    <row r="124" spans="2:22" ht="12.75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</row>
    <row r="125" spans="2:22" ht="12.7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2:22" ht="12.75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2:22" ht="12.75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2:22" ht="12.75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</row>
    <row r="129" spans="2:22" ht="12.7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2:22" ht="12.7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</row>
    <row r="131" spans="2:22" ht="12.7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</row>
    <row r="132" spans="2:22" ht="12.75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2:22" ht="12.75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2:22" ht="12.7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2:22" ht="12.75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</row>
    <row r="136" spans="2:22" ht="12.75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2:22" ht="12.75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  <row r="138" spans="2:22" ht="12.75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2:22" ht="12.7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2:22" ht="12.7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</row>
    <row r="141" spans="2:22" ht="12.75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</row>
    <row r="142" spans="2:22" ht="12.75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2:22" ht="12.75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2:22" ht="12.7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</row>
    <row r="145" spans="2:22" ht="12.75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</row>
    <row r="146" spans="2:22" ht="12.7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2:22" ht="12.75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</row>
    <row r="148" spans="2:22" ht="12.75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</row>
    <row r="149" spans="2:22" ht="12.75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</row>
    <row r="150" spans="2:22" ht="12.75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</row>
    <row r="151" spans="2:22" ht="12.7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</row>
    <row r="152" spans="2:22" ht="12.75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</row>
    <row r="153" spans="2:22" ht="12.75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</row>
    <row r="154" spans="2:22" ht="12.75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</row>
    <row r="155" spans="2:22" ht="12.75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</row>
    <row r="156" spans="2:22" ht="12.75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2:22" ht="12.75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</row>
    <row r="158" spans="2:22" ht="12.75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</row>
    <row r="159" spans="2:22" ht="12.75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</row>
    <row r="160" spans="2:22" ht="12.75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</row>
    <row r="161" spans="2:22" ht="12.75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</row>
    <row r="162" spans="2:22" ht="12.75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</row>
    <row r="163" spans="2:22" ht="12.75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</row>
    <row r="164" spans="2:22" ht="12.75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2:22" ht="12.75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2:22" ht="12.75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2:22" ht="12.75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2:22" ht="12.75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2:22" ht="12.75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2:22" ht="12.75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2:22" ht="12.75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</row>
    <row r="172" spans="2:22" ht="12.75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2:22" ht="12.75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2:22" ht="12.75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</row>
    <row r="175" spans="2:22" ht="12.75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</row>
    <row r="176" spans="2:22" ht="12.75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</row>
    <row r="177" spans="2:22" ht="12.75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</row>
    <row r="178" spans="2:22" ht="12.75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</row>
    <row r="179" spans="2:22" ht="12.75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</row>
    <row r="180" spans="2:22" ht="12.75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</row>
    <row r="181" spans="2:22" ht="12.75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</row>
    <row r="182" spans="2:22" ht="12.75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</row>
    <row r="183" spans="2:22" ht="12.75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</row>
    <row r="184" spans="2:22" ht="12.75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</row>
    <row r="185" spans="2:22" ht="12.75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</row>
    <row r="186" spans="2:22" ht="12.75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</row>
    <row r="187" spans="2:22" ht="12.75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</row>
    <row r="188" spans="2:22" ht="12.75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</row>
    <row r="189" spans="2:22" ht="12.75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</row>
    <row r="190" spans="2:22" ht="12.75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</row>
    <row r="191" spans="2:22" ht="12.75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</row>
    <row r="192" spans="2:22" ht="12.75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</row>
    <row r="193" spans="2:22" ht="12.75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</row>
    <row r="194" spans="2:22" ht="12.75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</row>
    <row r="195" spans="2:22" ht="12.75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</row>
    <row r="196" spans="2:22" ht="12.75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</row>
    <row r="197" spans="2:22" ht="12.75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</row>
    <row r="198" spans="2:22" ht="12.75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</row>
    <row r="199" spans="2:22" ht="12.75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</row>
    <row r="200" spans="2:22" ht="12.75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</row>
    <row r="201" spans="2:22" ht="12.75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</row>
    <row r="202" spans="2:22" ht="12.75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</row>
    <row r="203" spans="2:22" ht="12.75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</row>
    <row r="204" spans="2:22" ht="12.75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</row>
    <row r="205" spans="2:22" ht="12.75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</row>
    <row r="206" spans="2:22" ht="12.75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</row>
    <row r="207" spans="2:22" ht="12.75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</row>
    <row r="208" spans="2:22" ht="12.75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</row>
    <row r="209" spans="2:22" ht="12.75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</row>
    <row r="210" spans="2:22" ht="12.75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</row>
    <row r="211" spans="2:22" ht="12.75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</row>
    <row r="212" spans="2:22" ht="12.75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</row>
    <row r="213" spans="2:22" ht="12.75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</row>
    <row r="214" spans="2:22" ht="12.75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</row>
    <row r="215" spans="2:22" ht="12.75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</row>
    <row r="216" spans="2:22" ht="12.75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</row>
    <row r="217" spans="2:22" ht="12.75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</row>
    <row r="218" spans="2:22" ht="12.75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</row>
    <row r="219" spans="2:22" ht="12.75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</row>
    <row r="220" spans="2:22" ht="12.75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</row>
    <row r="221" spans="2:22" ht="12.75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</row>
    <row r="222" spans="2:22" ht="12.75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</row>
    <row r="223" spans="2:22" ht="12.75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</row>
    <row r="224" spans="2:22" ht="12.75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</row>
    <row r="225" spans="2:22" ht="12.75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</row>
    <row r="226" spans="2:22" ht="12.75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</row>
    <row r="227" spans="2:22" ht="12.75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</row>
    <row r="228" spans="2:22" ht="12.75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</row>
    <row r="229" spans="2:22" ht="12.75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</row>
    <row r="230" spans="2:22" ht="12.75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</row>
    <row r="231" spans="2:22" ht="12.75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</row>
    <row r="232" spans="2:22" ht="12.75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</row>
    <row r="233" spans="2:22" ht="12.75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</row>
    <row r="234" spans="2:22" ht="12.75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</row>
    <row r="235" spans="2:22" ht="12.75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</row>
    <row r="236" spans="2:22" ht="12.75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</row>
    <row r="237" spans="2:22" ht="12.75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</row>
    <row r="238" spans="2:22" ht="12.75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</row>
    <row r="239" spans="2:22" ht="12.75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</row>
    <row r="240" spans="2:22" ht="12.75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</row>
    <row r="241" spans="2:22" ht="12.75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</row>
    <row r="242" spans="2:22" ht="12.75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</row>
    <row r="243" spans="2:22" ht="12.75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</row>
    <row r="244" spans="2:22" ht="12.75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</row>
    <row r="245" spans="2:22" ht="12.75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</row>
    <row r="246" spans="2:22" ht="12.75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</row>
    <row r="247" spans="2:22" ht="12.75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</row>
    <row r="248" spans="2:22" ht="12.75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</row>
    <row r="249" spans="2:22" ht="12.75"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</row>
    <row r="250" spans="2:22" ht="12.75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</row>
    <row r="251" spans="2:22" ht="12.75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</row>
    <row r="252" spans="2:22" ht="12.75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</row>
    <row r="253" spans="2:22" ht="12.75"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</row>
    <row r="254" spans="2:22" ht="12.75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</row>
    <row r="255" spans="2:22" ht="12.75"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</row>
    <row r="256" spans="2:22" ht="12.75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</row>
    <row r="257" spans="2:22" ht="12.75"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</row>
    <row r="258" spans="2:22" ht="12.75"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</row>
    <row r="259" spans="2:22" ht="12.75"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</row>
    <row r="260" spans="2:22" ht="12.75"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</row>
    <row r="261" spans="2:22" ht="12.75"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</row>
    <row r="262" spans="2:22" ht="12.75"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</row>
    <row r="263" spans="2:22" ht="12.75"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</row>
    <row r="264" spans="2:22" ht="12.75"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</row>
    <row r="265" spans="2:22" ht="12.75"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</row>
    <row r="266" spans="2:22" ht="12.75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</row>
    <row r="267" spans="2:22" ht="12.75"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</row>
    <row r="268" spans="2:22" ht="12.75"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</row>
    <row r="269" spans="2:22" ht="12.75"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</row>
    <row r="270" spans="2:22" ht="12.75"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</row>
    <row r="271" spans="2:22" ht="12.75"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</row>
    <row r="272" spans="2:22" ht="12.75"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</row>
    <row r="273" spans="2:22" ht="12.75"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</row>
    <row r="274" spans="2:22" ht="12.75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</row>
    <row r="275" spans="2:22" ht="12.75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</row>
    <row r="276" spans="2:22" ht="12.75"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</row>
    <row r="277" spans="2:22" ht="12.75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</row>
    <row r="278" spans="2:22" ht="12.75"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</row>
    <row r="279" spans="2:22" ht="12.75"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</row>
    <row r="280" spans="2:22" ht="12.75"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</row>
    <row r="281" spans="2:22" ht="12.75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</row>
    <row r="282" spans="2:22" ht="12.75"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</row>
    <row r="283" spans="2:22" ht="12.75"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</row>
    <row r="284" spans="2:22" ht="12.75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</row>
    <row r="285" spans="2:22" ht="12.75"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</row>
    <row r="286" spans="2:22" ht="12.75"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</row>
    <row r="287" spans="2:22" ht="12.75"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</row>
    <row r="288" spans="2:22" ht="12.75"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</row>
    <row r="289" spans="2:22" ht="12.75"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</row>
    <row r="290" spans="2:22" ht="12.75"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</row>
    <row r="291" spans="2:22" ht="12.75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</row>
    <row r="292" spans="2:22" ht="12.75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</row>
    <row r="293" spans="2:22" ht="12.75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</row>
    <row r="294" spans="2:22" ht="12.75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</row>
    <row r="295" spans="2:22" ht="12.75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</row>
    <row r="296" spans="2:22" ht="12.75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</row>
    <row r="297" spans="2:22" ht="12.75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</row>
    <row r="298" spans="2:22" ht="12.75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</row>
    <row r="299" spans="2:22" ht="12.75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</row>
    <row r="300" spans="2:22" ht="12.75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</row>
  </sheetData>
  <sheetProtection/>
  <mergeCells count="5">
    <mergeCell ref="D4:L4"/>
    <mergeCell ref="B2:U2"/>
    <mergeCell ref="M4:U4"/>
    <mergeCell ref="B19:U19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0"/>
  <sheetViews>
    <sheetView showGridLines="0" zoomScalePageLayoutView="0" workbookViewId="0" topLeftCell="M8">
      <selection activeCell="W29" sqref="W29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4" width="10.7109375" style="3" customWidth="1"/>
    <col min="15" max="15" width="11.7109375" style="3" customWidth="1"/>
    <col min="16" max="21" width="10.7109375" style="3" customWidth="1"/>
    <col min="22" max="22" width="9.140625" style="3" customWidth="1"/>
    <col min="23" max="23" width="9.8515625" style="3" bestFit="1" customWidth="1"/>
    <col min="24" max="16384" width="9.140625" style="3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s="6" customFormat="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10" customFormat="1" ht="16.5" customHeight="1">
      <c r="A4" s="7"/>
      <c r="B4" s="8"/>
      <c r="C4" s="9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s="10" customFormat="1" ht="81.75" customHeight="1">
      <c r="A5" s="11"/>
      <c r="B5" s="12" t="s">
        <v>2</v>
      </c>
      <c r="C5" s="13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0" t="s">
        <v>21</v>
      </c>
    </row>
    <row r="6" spans="1:21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7"/>
      <c r="T6" s="17"/>
      <c r="U6" s="18"/>
    </row>
    <row r="7" spans="1:21" s="10" customFormat="1" ht="12.75">
      <c r="A7" s="19"/>
      <c r="B7" s="20" t="s">
        <v>59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4"/>
      <c r="C8" s="1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2" s="10" customFormat="1" ht="12.75" customHeight="1">
      <c r="A9" s="25"/>
      <c r="B9" s="52" t="s">
        <v>60</v>
      </c>
      <c r="C9" s="53" t="s">
        <v>61</v>
      </c>
      <c r="D9" s="54">
        <v>954081214</v>
      </c>
      <c r="E9" s="55">
        <v>482424396</v>
      </c>
      <c r="F9" s="55">
        <v>700956371</v>
      </c>
      <c r="G9" s="55">
        <v>0</v>
      </c>
      <c r="H9" s="55">
        <v>0</v>
      </c>
      <c r="I9" s="55">
        <v>221288902</v>
      </c>
      <c r="J9" s="55">
        <v>200000000</v>
      </c>
      <c r="K9" s="55">
        <v>632217484</v>
      </c>
      <c r="L9" s="56">
        <v>3190968367</v>
      </c>
      <c r="M9" s="57">
        <v>436877705</v>
      </c>
      <c r="N9" s="58">
        <v>898608620</v>
      </c>
      <c r="O9" s="55">
        <v>416566860</v>
      </c>
      <c r="P9" s="58">
        <v>180965685</v>
      </c>
      <c r="Q9" s="55">
        <v>121023146</v>
      </c>
      <c r="R9" s="58"/>
      <c r="S9" s="58">
        <v>632993000</v>
      </c>
      <c r="T9" s="58">
        <v>534741125</v>
      </c>
      <c r="U9" s="56">
        <v>3221776141</v>
      </c>
      <c r="V9" s="59">
        <v>174830000</v>
      </c>
    </row>
    <row r="10" spans="1:22" s="10" customFormat="1" ht="12.75" customHeight="1">
      <c r="A10" s="25"/>
      <c r="B10" s="52" t="s">
        <v>62</v>
      </c>
      <c r="C10" s="53" t="s">
        <v>63</v>
      </c>
      <c r="D10" s="54">
        <v>1547138907</v>
      </c>
      <c r="E10" s="55">
        <v>1876670292</v>
      </c>
      <c r="F10" s="55">
        <v>927750120</v>
      </c>
      <c r="G10" s="55">
        <v>0</v>
      </c>
      <c r="H10" s="55">
        <v>0</v>
      </c>
      <c r="I10" s="55">
        <v>5607405</v>
      </c>
      <c r="J10" s="55">
        <v>1240787122</v>
      </c>
      <c r="K10" s="55">
        <v>1135114544</v>
      </c>
      <c r="L10" s="56">
        <v>6733068390</v>
      </c>
      <c r="M10" s="57">
        <v>1020531369</v>
      </c>
      <c r="N10" s="58">
        <v>2996797223</v>
      </c>
      <c r="O10" s="55">
        <v>915834321</v>
      </c>
      <c r="P10" s="58">
        <v>346758206</v>
      </c>
      <c r="Q10" s="55">
        <v>179045249</v>
      </c>
      <c r="R10" s="58"/>
      <c r="S10" s="58">
        <v>1011606400</v>
      </c>
      <c r="T10" s="58">
        <v>466562824</v>
      </c>
      <c r="U10" s="56">
        <v>6937135592</v>
      </c>
      <c r="V10" s="59">
        <v>202497600</v>
      </c>
    </row>
    <row r="11" spans="1:22" s="10" customFormat="1" ht="12.75" customHeight="1">
      <c r="A11" s="25"/>
      <c r="B11" s="52" t="s">
        <v>64</v>
      </c>
      <c r="C11" s="53" t="s">
        <v>65</v>
      </c>
      <c r="D11" s="54">
        <v>1037999803</v>
      </c>
      <c r="E11" s="55">
        <v>929522009</v>
      </c>
      <c r="F11" s="55">
        <v>367154726</v>
      </c>
      <c r="G11" s="55">
        <v>0</v>
      </c>
      <c r="H11" s="55">
        <v>0</v>
      </c>
      <c r="I11" s="55">
        <v>47846655</v>
      </c>
      <c r="J11" s="55">
        <v>179728103</v>
      </c>
      <c r="K11" s="55">
        <v>942822578</v>
      </c>
      <c r="L11" s="56">
        <v>3505073874</v>
      </c>
      <c r="M11" s="57">
        <v>637415095</v>
      </c>
      <c r="N11" s="58">
        <v>1248873544</v>
      </c>
      <c r="O11" s="55">
        <v>484476054</v>
      </c>
      <c r="P11" s="58">
        <v>266189177</v>
      </c>
      <c r="Q11" s="55">
        <v>140296015</v>
      </c>
      <c r="R11" s="58"/>
      <c r="S11" s="58">
        <v>566393600</v>
      </c>
      <c r="T11" s="58">
        <v>278368126</v>
      </c>
      <c r="U11" s="56">
        <v>3622011611</v>
      </c>
      <c r="V11" s="59">
        <v>210519400</v>
      </c>
    </row>
    <row r="12" spans="1:22" s="10" customFormat="1" ht="12.75" customHeight="1">
      <c r="A12" s="25"/>
      <c r="B12" s="52" t="s">
        <v>66</v>
      </c>
      <c r="C12" s="53" t="s">
        <v>67</v>
      </c>
      <c r="D12" s="54">
        <v>1735901945</v>
      </c>
      <c r="E12" s="55">
        <v>2302801044</v>
      </c>
      <c r="F12" s="55">
        <v>767600348</v>
      </c>
      <c r="G12" s="55">
        <v>0</v>
      </c>
      <c r="H12" s="55">
        <v>0</v>
      </c>
      <c r="I12" s="55">
        <v>16949425</v>
      </c>
      <c r="J12" s="55">
        <v>135303324</v>
      </c>
      <c r="K12" s="55">
        <v>1362417375</v>
      </c>
      <c r="L12" s="56">
        <v>6320973461</v>
      </c>
      <c r="M12" s="57">
        <v>1420011297</v>
      </c>
      <c r="N12" s="58">
        <v>2998153681</v>
      </c>
      <c r="O12" s="55">
        <v>874386045</v>
      </c>
      <c r="P12" s="58">
        <v>170005922</v>
      </c>
      <c r="Q12" s="55">
        <v>130095284</v>
      </c>
      <c r="R12" s="58"/>
      <c r="S12" s="58">
        <v>781097542</v>
      </c>
      <c r="T12" s="58">
        <v>443706571</v>
      </c>
      <c r="U12" s="56">
        <v>6817456342</v>
      </c>
      <c r="V12" s="59">
        <v>455968840</v>
      </c>
    </row>
    <row r="13" spans="1:22" s="10" customFormat="1" ht="12.75" customHeight="1">
      <c r="A13" s="25"/>
      <c r="B13" s="52" t="s">
        <v>68</v>
      </c>
      <c r="C13" s="53" t="s">
        <v>69</v>
      </c>
      <c r="D13" s="54">
        <v>729905546</v>
      </c>
      <c r="E13" s="55">
        <v>706803817</v>
      </c>
      <c r="F13" s="55">
        <v>141827236</v>
      </c>
      <c r="G13" s="55">
        <v>0</v>
      </c>
      <c r="H13" s="55">
        <v>0</v>
      </c>
      <c r="I13" s="55">
        <v>42087553</v>
      </c>
      <c r="J13" s="55">
        <v>207528714</v>
      </c>
      <c r="K13" s="55">
        <v>1004193768</v>
      </c>
      <c r="L13" s="56">
        <v>2832346634</v>
      </c>
      <c r="M13" s="57">
        <v>445543550</v>
      </c>
      <c r="N13" s="58">
        <v>839558236</v>
      </c>
      <c r="O13" s="55">
        <v>214134468</v>
      </c>
      <c r="P13" s="58">
        <v>133475757</v>
      </c>
      <c r="Q13" s="55">
        <v>107750439</v>
      </c>
      <c r="R13" s="58"/>
      <c r="S13" s="58">
        <v>609394829</v>
      </c>
      <c r="T13" s="58">
        <v>48781062</v>
      </c>
      <c r="U13" s="56">
        <v>2398638341</v>
      </c>
      <c r="V13" s="59">
        <v>50714000</v>
      </c>
    </row>
    <row r="14" spans="1:22" s="10" customFormat="1" ht="12.75" customHeight="1">
      <c r="A14" s="25"/>
      <c r="B14" s="52" t="s">
        <v>70</v>
      </c>
      <c r="C14" s="53" t="s">
        <v>71</v>
      </c>
      <c r="D14" s="54">
        <v>1124519998</v>
      </c>
      <c r="E14" s="55">
        <v>1147008400</v>
      </c>
      <c r="F14" s="55">
        <v>120348500</v>
      </c>
      <c r="G14" s="55">
        <v>0</v>
      </c>
      <c r="H14" s="55">
        <v>0</v>
      </c>
      <c r="I14" s="55">
        <v>84490600</v>
      </c>
      <c r="J14" s="55">
        <v>38587400</v>
      </c>
      <c r="K14" s="55">
        <v>1337189100</v>
      </c>
      <c r="L14" s="56">
        <v>3852143998</v>
      </c>
      <c r="M14" s="57">
        <v>608107900</v>
      </c>
      <c r="N14" s="58">
        <v>1877909400</v>
      </c>
      <c r="O14" s="55">
        <v>463923500</v>
      </c>
      <c r="P14" s="58">
        <v>124741900</v>
      </c>
      <c r="Q14" s="55">
        <v>130932500</v>
      </c>
      <c r="R14" s="58"/>
      <c r="S14" s="58">
        <v>496649100</v>
      </c>
      <c r="T14" s="58">
        <v>160457400</v>
      </c>
      <c r="U14" s="56">
        <v>3862721700</v>
      </c>
      <c r="V14" s="59">
        <v>173375900</v>
      </c>
    </row>
    <row r="15" spans="1:22" s="10" customFormat="1" ht="12.75" customHeight="1">
      <c r="A15" s="25"/>
      <c r="B15" s="52" t="s">
        <v>72</v>
      </c>
      <c r="C15" s="53" t="s">
        <v>73</v>
      </c>
      <c r="D15" s="54">
        <v>1153627373</v>
      </c>
      <c r="E15" s="55">
        <v>919572703</v>
      </c>
      <c r="F15" s="55">
        <v>273429793</v>
      </c>
      <c r="G15" s="55">
        <v>0</v>
      </c>
      <c r="H15" s="55">
        <v>0</v>
      </c>
      <c r="I15" s="55">
        <v>118064572</v>
      </c>
      <c r="J15" s="55">
        <v>350000000</v>
      </c>
      <c r="K15" s="55">
        <v>1366172772</v>
      </c>
      <c r="L15" s="56">
        <v>4180867213</v>
      </c>
      <c r="M15" s="57">
        <v>577880118</v>
      </c>
      <c r="N15" s="58">
        <v>1521124863</v>
      </c>
      <c r="O15" s="55">
        <v>325694135</v>
      </c>
      <c r="P15" s="58">
        <v>139371569</v>
      </c>
      <c r="Q15" s="55">
        <v>134010182</v>
      </c>
      <c r="R15" s="58"/>
      <c r="S15" s="58">
        <v>1396716550</v>
      </c>
      <c r="T15" s="58">
        <v>347951017</v>
      </c>
      <c r="U15" s="56">
        <v>4442748434</v>
      </c>
      <c r="V15" s="59">
        <v>526841450</v>
      </c>
    </row>
    <row r="16" spans="1:22" s="10" customFormat="1" ht="12.75" customHeight="1">
      <c r="A16" s="25"/>
      <c r="B16" s="52" t="s">
        <v>74</v>
      </c>
      <c r="C16" s="53" t="s">
        <v>75</v>
      </c>
      <c r="D16" s="54">
        <v>681676800</v>
      </c>
      <c r="E16" s="55">
        <v>682486404</v>
      </c>
      <c r="F16" s="55">
        <v>327861780</v>
      </c>
      <c r="G16" s="55">
        <v>0</v>
      </c>
      <c r="H16" s="55">
        <v>0</v>
      </c>
      <c r="I16" s="55">
        <v>125053596</v>
      </c>
      <c r="J16" s="55">
        <v>194793588</v>
      </c>
      <c r="K16" s="55">
        <v>416484816</v>
      </c>
      <c r="L16" s="56">
        <v>2428356984</v>
      </c>
      <c r="M16" s="57">
        <v>360514812</v>
      </c>
      <c r="N16" s="58">
        <v>666162120</v>
      </c>
      <c r="O16" s="55">
        <v>627686748</v>
      </c>
      <c r="P16" s="58">
        <v>96827292</v>
      </c>
      <c r="Q16" s="55">
        <v>111875112</v>
      </c>
      <c r="R16" s="58"/>
      <c r="S16" s="58">
        <v>377476104</v>
      </c>
      <c r="T16" s="58">
        <v>327319068</v>
      </c>
      <c r="U16" s="56">
        <v>2567861256</v>
      </c>
      <c r="V16" s="59">
        <v>107590092</v>
      </c>
    </row>
    <row r="17" spans="1:22" s="10" customFormat="1" ht="12.75" customHeight="1">
      <c r="A17" s="25"/>
      <c r="B17" s="52" t="s">
        <v>76</v>
      </c>
      <c r="C17" s="53" t="s">
        <v>77</v>
      </c>
      <c r="D17" s="54">
        <v>1117541858</v>
      </c>
      <c r="E17" s="55">
        <v>1318629316</v>
      </c>
      <c r="F17" s="55">
        <v>85000000</v>
      </c>
      <c r="G17" s="55">
        <v>0</v>
      </c>
      <c r="H17" s="55">
        <v>0</v>
      </c>
      <c r="I17" s="55">
        <v>399345595</v>
      </c>
      <c r="J17" s="55">
        <v>914936932</v>
      </c>
      <c r="K17" s="55">
        <v>1086584989</v>
      </c>
      <c r="L17" s="56">
        <v>4922038690</v>
      </c>
      <c r="M17" s="57">
        <v>687096395</v>
      </c>
      <c r="N17" s="58">
        <v>1254820655</v>
      </c>
      <c r="O17" s="55">
        <v>556031560</v>
      </c>
      <c r="P17" s="58">
        <v>184369371</v>
      </c>
      <c r="Q17" s="55">
        <v>152968373</v>
      </c>
      <c r="R17" s="58"/>
      <c r="S17" s="58">
        <v>512536018</v>
      </c>
      <c r="T17" s="58">
        <v>469175943</v>
      </c>
      <c r="U17" s="56">
        <v>3816998315</v>
      </c>
      <c r="V17" s="59">
        <v>209471250</v>
      </c>
    </row>
    <row r="18" spans="1:22" s="10" customFormat="1" ht="12.75" customHeight="1">
      <c r="A18" s="25"/>
      <c r="B18" s="52" t="s">
        <v>78</v>
      </c>
      <c r="C18" s="53" t="s">
        <v>79</v>
      </c>
      <c r="D18" s="54">
        <v>755105404</v>
      </c>
      <c r="E18" s="55">
        <v>599407620</v>
      </c>
      <c r="F18" s="55">
        <v>20071905</v>
      </c>
      <c r="G18" s="55">
        <v>0</v>
      </c>
      <c r="H18" s="55">
        <v>0</v>
      </c>
      <c r="I18" s="55">
        <v>51452488</v>
      </c>
      <c r="J18" s="55">
        <v>24520012</v>
      </c>
      <c r="K18" s="55">
        <v>666254591</v>
      </c>
      <c r="L18" s="56">
        <v>2116812020</v>
      </c>
      <c r="M18" s="57">
        <v>466680287</v>
      </c>
      <c r="N18" s="58">
        <v>785958516</v>
      </c>
      <c r="O18" s="55">
        <v>133194982</v>
      </c>
      <c r="P18" s="58">
        <v>92617776</v>
      </c>
      <c r="Q18" s="55">
        <v>92315313</v>
      </c>
      <c r="R18" s="58"/>
      <c r="S18" s="58">
        <v>288138600</v>
      </c>
      <c r="T18" s="58">
        <v>156408461</v>
      </c>
      <c r="U18" s="56">
        <v>2015313935</v>
      </c>
      <c r="V18" s="59">
        <v>103040000</v>
      </c>
    </row>
    <row r="19" spans="1:22" s="10" customFormat="1" ht="12.75" customHeight="1">
      <c r="A19" s="25"/>
      <c r="B19" s="52" t="s">
        <v>80</v>
      </c>
      <c r="C19" s="53" t="s">
        <v>81</v>
      </c>
      <c r="D19" s="54">
        <v>1260326105</v>
      </c>
      <c r="E19" s="55">
        <v>895250628</v>
      </c>
      <c r="F19" s="55">
        <v>53990604</v>
      </c>
      <c r="G19" s="55">
        <v>0</v>
      </c>
      <c r="H19" s="55">
        <v>0</v>
      </c>
      <c r="I19" s="55">
        <v>19422487</v>
      </c>
      <c r="J19" s="55">
        <v>242290700</v>
      </c>
      <c r="K19" s="55">
        <v>1002314366</v>
      </c>
      <c r="L19" s="56">
        <v>3473594890</v>
      </c>
      <c r="M19" s="57">
        <v>765061036</v>
      </c>
      <c r="N19" s="58">
        <v>1341186977</v>
      </c>
      <c r="O19" s="55">
        <v>132787269</v>
      </c>
      <c r="P19" s="58">
        <v>28376942</v>
      </c>
      <c r="Q19" s="55">
        <v>155494771</v>
      </c>
      <c r="R19" s="58"/>
      <c r="S19" s="58">
        <v>951778999</v>
      </c>
      <c r="T19" s="58">
        <v>144034095</v>
      </c>
      <c r="U19" s="56">
        <v>3518720089</v>
      </c>
      <c r="V19" s="59">
        <v>663632000</v>
      </c>
    </row>
    <row r="20" spans="1:22" s="10" customFormat="1" ht="12.75" customHeight="1">
      <c r="A20" s="25"/>
      <c r="B20" s="52" t="s">
        <v>82</v>
      </c>
      <c r="C20" s="53" t="s">
        <v>83</v>
      </c>
      <c r="D20" s="54">
        <v>955147857</v>
      </c>
      <c r="E20" s="55">
        <v>639090000</v>
      </c>
      <c r="F20" s="55">
        <v>133100000</v>
      </c>
      <c r="G20" s="55">
        <v>0</v>
      </c>
      <c r="H20" s="55">
        <v>0</v>
      </c>
      <c r="I20" s="55">
        <v>20988771</v>
      </c>
      <c r="J20" s="55">
        <v>276816000</v>
      </c>
      <c r="K20" s="55">
        <v>446148805</v>
      </c>
      <c r="L20" s="56">
        <v>2471291433</v>
      </c>
      <c r="M20" s="57">
        <v>672297434</v>
      </c>
      <c r="N20" s="58">
        <v>869669488</v>
      </c>
      <c r="O20" s="55">
        <v>316742359</v>
      </c>
      <c r="P20" s="58">
        <v>78300625</v>
      </c>
      <c r="Q20" s="55">
        <v>62077695</v>
      </c>
      <c r="R20" s="58"/>
      <c r="S20" s="58">
        <v>257397400</v>
      </c>
      <c r="T20" s="58">
        <v>241893231</v>
      </c>
      <c r="U20" s="56">
        <v>2498378232</v>
      </c>
      <c r="V20" s="59">
        <v>133708000</v>
      </c>
    </row>
    <row r="21" spans="1:22" s="10" customFormat="1" ht="12.75" customHeight="1">
      <c r="A21" s="25"/>
      <c r="B21" s="52" t="s">
        <v>84</v>
      </c>
      <c r="C21" s="53" t="s">
        <v>85</v>
      </c>
      <c r="D21" s="54">
        <v>649574974</v>
      </c>
      <c r="E21" s="55">
        <v>510185920</v>
      </c>
      <c r="F21" s="55">
        <v>131796480</v>
      </c>
      <c r="G21" s="55">
        <v>0</v>
      </c>
      <c r="H21" s="55">
        <v>0</v>
      </c>
      <c r="I21" s="55">
        <v>142311822</v>
      </c>
      <c r="J21" s="55">
        <v>219660800</v>
      </c>
      <c r="K21" s="55">
        <v>1017357515</v>
      </c>
      <c r="L21" s="56">
        <v>2670887511</v>
      </c>
      <c r="M21" s="57">
        <v>406900516</v>
      </c>
      <c r="N21" s="58">
        <v>509802483</v>
      </c>
      <c r="O21" s="55">
        <v>185459930</v>
      </c>
      <c r="P21" s="58">
        <v>60483285</v>
      </c>
      <c r="Q21" s="55">
        <v>62654979</v>
      </c>
      <c r="R21" s="58"/>
      <c r="S21" s="58">
        <v>962648000</v>
      </c>
      <c r="T21" s="58">
        <v>169151093</v>
      </c>
      <c r="U21" s="56">
        <v>2357100286</v>
      </c>
      <c r="V21" s="59">
        <v>335000000</v>
      </c>
    </row>
    <row r="22" spans="1:22" s="10" customFormat="1" ht="12.75" customHeight="1">
      <c r="A22" s="25"/>
      <c r="B22" s="52" t="s">
        <v>86</v>
      </c>
      <c r="C22" s="53" t="s">
        <v>87</v>
      </c>
      <c r="D22" s="54">
        <v>937334217</v>
      </c>
      <c r="E22" s="55">
        <v>1195406664</v>
      </c>
      <c r="F22" s="55">
        <v>313768149</v>
      </c>
      <c r="G22" s="55">
        <v>0</v>
      </c>
      <c r="H22" s="55">
        <v>0</v>
      </c>
      <c r="I22" s="55">
        <v>47533063</v>
      </c>
      <c r="J22" s="55">
        <v>870003727</v>
      </c>
      <c r="K22" s="55">
        <v>1302967390</v>
      </c>
      <c r="L22" s="56">
        <v>4667013210</v>
      </c>
      <c r="M22" s="57">
        <v>444052429</v>
      </c>
      <c r="N22" s="58">
        <v>2554369113</v>
      </c>
      <c r="O22" s="55">
        <v>551452855</v>
      </c>
      <c r="P22" s="58">
        <v>417724432</v>
      </c>
      <c r="Q22" s="55">
        <v>165722054</v>
      </c>
      <c r="R22" s="58"/>
      <c r="S22" s="58">
        <v>1065160960</v>
      </c>
      <c r="T22" s="58">
        <v>638981687</v>
      </c>
      <c r="U22" s="56">
        <v>5837463530</v>
      </c>
      <c r="V22" s="59">
        <v>563630040</v>
      </c>
    </row>
    <row r="23" spans="1:22" s="10" customFormat="1" ht="12.75" customHeight="1">
      <c r="A23" s="25"/>
      <c r="B23" s="52" t="s">
        <v>88</v>
      </c>
      <c r="C23" s="53" t="s">
        <v>89</v>
      </c>
      <c r="D23" s="54">
        <v>771993103</v>
      </c>
      <c r="E23" s="55">
        <v>600626280</v>
      </c>
      <c r="F23" s="55">
        <v>339927000</v>
      </c>
      <c r="G23" s="55">
        <v>0</v>
      </c>
      <c r="H23" s="55">
        <v>0</v>
      </c>
      <c r="I23" s="55">
        <v>3869885</v>
      </c>
      <c r="J23" s="55">
        <v>925011320</v>
      </c>
      <c r="K23" s="55">
        <v>845175319</v>
      </c>
      <c r="L23" s="56">
        <v>3486602907</v>
      </c>
      <c r="M23" s="57">
        <v>522476466</v>
      </c>
      <c r="N23" s="58">
        <v>1092210533</v>
      </c>
      <c r="O23" s="55">
        <v>747378396</v>
      </c>
      <c r="P23" s="58">
        <v>135751738</v>
      </c>
      <c r="Q23" s="55">
        <v>145072376</v>
      </c>
      <c r="R23" s="58"/>
      <c r="S23" s="58">
        <v>561249403</v>
      </c>
      <c r="T23" s="58">
        <v>499454101</v>
      </c>
      <c r="U23" s="56">
        <v>3703593013</v>
      </c>
      <c r="V23" s="59">
        <v>170178608</v>
      </c>
    </row>
    <row r="24" spans="1:22" s="10" customFormat="1" ht="12.75" customHeight="1">
      <c r="A24" s="25"/>
      <c r="B24" s="52" t="s">
        <v>90</v>
      </c>
      <c r="C24" s="53" t="s">
        <v>91</v>
      </c>
      <c r="D24" s="54">
        <v>640885813</v>
      </c>
      <c r="E24" s="55">
        <v>675436378</v>
      </c>
      <c r="F24" s="55">
        <v>34400000</v>
      </c>
      <c r="G24" s="55">
        <v>0</v>
      </c>
      <c r="H24" s="55">
        <v>0</v>
      </c>
      <c r="I24" s="55">
        <v>40000</v>
      </c>
      <c r="J24" s="55">
        <v>336430876</v>
      </c>
      <c r="K24" s="55">
        <v>651217600</v>
      </c>
      <c r="L24" s="56">
        <v>2338410667</v>
      </c>
      <c r="M24" s="57">
        <v>209155146</v>
      </c>
      <c r="N24" s="58">
        <v>905266902</v>
      </c>
      <c r="O24" s="55">
        <v>120211000</v>
      </c>
      <c r="P24" s="58">
        <v>70271760</v>
      </c>
      <c r="Q24" s="55">
        <v>51237000</v>
      </c>
      <c r="R24" s="58"/>
      <c r="S24" s="58">
        <v>351840300</v>
      </c>
      <c r="T24" s="58">
        <v>200030023</v>
      </c>
      <c r="U24" s="56">
        <v>1908012131</v>
      </c>
      <c r="V24" s="59">
        <v>126831700</v>
      </c>
    </row>
    <row r="25" spans="1:22" s="10" customFormat="1" ht="12.75" customHeight="1">
      <c r="A25" s="25"/>
      <c r="B25" s="52" t="s">
        <v>92</v>
      </c>
      <c r="C25" s="53" t="s">
        <v>93</v>
      </c>
      <c r="D25" s="54">
        <v>837295235</v>
      </c>
      <c r="E25" s="55">
        <v>955223882</v>
      </c>
      <c r="F25" s="55">
        <v>12000000</v>
      </c>
      <c r="G25" s="55">
        <v>0</v>
      </c>
      <c r="H25" s="55">
        <v>0</v>
      </c>
      <c r="I25" s="55">
        <v>176827599</v>
      </c>
      <c r="J25" s="55">
        <v>176942427</v>
      </c>
      <c r="K25" s="55">
        <v>629450114</v>
      </c>
      <c r="L25" s="56">
        <v>2787739257</v>
      </c>
      <c r="M25" s="57">
        <v>383132104</v>
      </c>
      <c r="N25" s="58">
        <v>1454856409</v>
      </c>
      <c r="O25" s="55">
        <v>188038478</v>
      </c>
      <c r="P25" s="58">
        <v>148839631</v>
      </c>
      <c r="Q25" s="55">
        <v>157099527</v>
      </c>
      <c r="R25" s="58"/>
      <c r="S25" s="58">
        <v>301389000</v>
      </c>
      <c r="T25" s="58">
        <v>161677280</v>
      </c>
      <c r="U25" s="56">
        <v>2795032429</v>
      </c>
      <c r="V25" s="59">
        <v>62702000</v>
      </c>
    </row>
    <row r="26" spans="1:22" s="10" customFormat="1" ht="12.75" customHeight="1">
      <c r="A26" s="25"/>
      <c r="B26" s="52" t="s">
        <v>94</v>
      </c>
      <c r="C26" s="53" t="s">
        <v>95</v>
      </c>
      <c r="D26" s="54">
        <v>700468047</v>
      </c>
      <c r="E26" s="55">
        <v>521220053</v>
      </c>
      <c r="F26" s="55">
        <v>31280868</v>
      </c>
      <c r="G26" s="55">
        <v>0</v>
      </c>
      <c r="H26" s="55">
        <v>0</v>
      </c>
      <c r="I26" s="55">
        <v>65154022</v>
      </c>
      <c r="J26" s="55">
        <v>78072053</v>
      </c>
      <c r="K26" s="55">
        <v>745485302</v>
      </c>
      <c r="L26" s="56">
        <v>2141680345</v>
      </c>
      <c r="M26" s="57">
        <v>444888500</v>
      </c>
      <c r="N26" s="58">
        <v>817537900</v>
      </c>
      <c r="O26" s="55">
        <v>194977500</v>
      </c>
      <c r="P26" s="58">
        <v>135455300</v>
      </c>
      <c r="Q26" s="55">
        <v>106277700</v>
      </c>
      <c r="R26" s="58"/>
      <c r="S26" s="58">
        <v>197574000</v>
      </c>
      <c r="T26" s="58">
        <v>275797800</v>
      </c>
      <c r="U26" s="56">
        <v>2172508700</v>
      </c>
      <c r="V26" s="59">
        <v>100702000</v>
      </c>
    </row>
    <row r="27" spans="1:22" s="10" customFormat="1" ht="12.75" customHeight="1">
      <c r="A27" s="25"/>
      <c r="B27" s="60" t="s">
        <v>96</v>
      </c>
      <c r="C27" s="53" t="s">
        <v>97</v>
      </c>
      <c r="D27" s="54">
        <v>720816190</v>
      </c>
      <c r="E27" s="55">
        <v>603709130</v>
      </c>
      <c r="F27" s="55">
        <v>2103700</v>
      </c>
      <c r="G27" s="55">
        <v>0</v>
      </c>
      <c r="H27" s="55">
        <v>0</v>
      </c>
      <c r="I27" s="55">
        <v>51279833</v>
      </c>
      <c r="J27" s="55">
        <v>83425480</v>
      </c>
      <c r="K27" s="55">
        <v>1136650442</v>
      </c>
      <c r="L27" s="56">
        <v>2597984775</v>
      </c>
      <c r="M27" s="57">
        <v>353194000</v>
      </c>
      <c r="N27" s="58">
        <v>900553660</v>
      </c>
      <c r="O27" s="55">
        <v>158583140</v>
      </c>
      <c r="P27" s="58">
        <v>127629200</v>
      </c>
      <c r="Q27" s="55">
        <v>106309380</v>
      </c>
      <c r="R27" s="58"/>
      <c r="S27" s="58">
        <v>568824400</v>
      </c>
      <c r="T27" s="58">
        <v>359993347</v>
      </c>
      <c r="U27" s="56">
        <v>2575087127</v>
      </c>
      <c r="V27" s="59">
        <v>87618505</v>
      </c>
    </row>
    <row r="28" spans="1:23" s="10" customFormat="1" ht="12.75" customHeight="1">
      <c r="A28" s="26"/>
      <c r="B28" s="61" t="s">
        <v>628</v>
      </c>
      <c r="C28" s="62"/>
      <c r="D28" s="63">
        <f aca="true" t="shared" si="0" ref="D28:V28">SUM(D9:D27)</f>
        <v>18311340389</v>
      </c>
      <c r="E28" s="64">
        <f t="shared" si="0"/>
        <v>17561474936</v>
      </c>
      <c r="F28" s="64">
        <f t="shared" si="0"/>
        <v>4784367580</v>
      </c>
      <c r="G28" s="64">
        <f t="shared" si="0"/>
        <v>0</v>
      </c>
      <c r="H28" s="64">
        <f t="shared" si="0"/>
        <v>0</v>
      </c>
      <c r="I28" s="64">
        <f t="shared" si="0"/>
        <v>1639614273</v>
      </c>
      <c r="J28" s="64">
        <f t="shared" si="0"/>
        <v>6694838578</v>
      </c>
      <c r="K28" s="64">
        <f t="shared" si="0"/>
        <v>17726218870</v>
      </c>
      <c r="L28" s="65">
        <f t="shared" si="0"/>
        <v>66717854626</v>
      </c>
      <c r="M28" s="66">
        <f t="shared" si="0"/>
        <v>10861816159</v>
      </c>
      <c r="N28" s="67">
        <f t="shared" si="0"/>
        <v>25533420323</v>
      </c>
      <c r="O28" s="64">
        <f t="shared" si="0"/>
        <v>7607559600</v>
      </c>
      <c r="P28" s="67">
        <f t="shared" si="0"/>
        <v>2938155568</v>
      </c>
      <c r="Q28" s="64">
        <f t="shared" si="0"/>
        <v>2312257095</v>
      </c>
      <c r="R28" s="67">
        <f t="shared" si="0"/>
        <v>0</v>
      </c>
      <c r="S28" s="67">
        <f t="shared" si="0"/>
        <v>11890864205</v>
      </c>
      <c r="T28" s="67">
        <f t="shared" si="0"/>
        <v>5924484254</v>
      </c>
      <c r="U28" s="65">
        <f t="shared" si="0"/>
        <v>67068557204</v>
      </c>
      <c r="V28" s="59">
        <f t="shared" si="0"/>
        <v>4458851385</v>
      </c>
      <c r="W28" s="59">
        <f>U28-V28</f>
        <v>62609705819</v>
      </c>
    </row>
    <row r="29" spans="1:22" s="10" customFormat="1" ht="12.75" customHeight="1">
      <c r="A29" s="27"/>
      <c r="B29" s="68"/>
      <c r="C29" s="69"/>
      <c r="D29" s="70"/>
      <c r="E29" s="71"/>
      <c r="F29" s="71"/>
      <c r="G29" s="71"/>
      <c r="H29" s="71"/>
      <c r="I29" s="71"/>
      <c r="J29" s="71"/>
      <c r="K29" s="71"/>
      <c r="L29" s="72"/>
      <c r="M29" s="70"/>
      <c r="N29" s="71"/>
      <c r="O29" s="71"/>
      <c r="P29" s="71"/>
      <c r="Q29" s="71"/>
      <c r="R29" s="71"/>
      <c r="S29" s="71"/>
      <c r="T29" s="71"/>
      <c r="U29" s="72"/>
      <c r="V29" s="59"/>
    </row>
    <row r="30" spans="1:22" s="10" customFormat="1" ht="12.75" customHeight="1">
      <c r="A30" s="28"/>
      <c r="B30" s="124" t="s">
        <v>41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59"/>
    </row>
    <row r="31" spans="1:22" ht="12.75">
      <c r="A31" s="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12.75">
      <c r="A32" s="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1:22" ht="12.75">
      <c r="A33" s="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1:22" ht="12.75">
      <c r="A34" s="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1:22" ht="12.75">
      <c r="A35" s="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1:22" ht="12.75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1:22" ht="12.75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1:22" ht="12.75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2" ht="12.75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1:22" ht="12.75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1:22" ht="12.75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2" ht="12.75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1:22" ht="12.75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2" ht="12.75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12.75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2" ht="12.75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12.75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12.75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1:22" ht="12.75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1:22" ht="12.75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1:22" ht="12.75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1:22" ht="12.75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1:22" ht="12.75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1:22" ht="12.75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1:22" ht="12.75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1:22" ht="12.75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1:22" ht="12.75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1:22" ht="12.75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1:22" ht="12.75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1:22" ht="12.75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1:22" ht="12.75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1:22" ht="12.75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1:22" ht="12.75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</row>
    <row r="64" spans="1:22" ht="12.75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1:22" ht="12.75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1:22" ht="12.75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1:22" ht="12.75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  <row r="68" spans="1:22" ht="12.75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/>
    </row>
    <row r="69" spans="1:22" ht="12.75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</row>
    <row r="70" spans="1:22" ht="12.75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</row>
    <row r="71" spans="1:22" ht="12.75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4"/>
    </row>
    <row r="72" spans="1:22" ht="12.75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4"/>
    </row>
    <row r="73" spans="1:22" ht="12.75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4"/>
    </row>
    <row r="74" spans="1:22" ht="12.75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/>
    </row>
    <row r="75" spans="1:22" ht="12.7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4"/>
    </row>
    <row r="76" spans="1:22" ht="12.7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</row>
    <row r="77" spans="1:22" ht="12.7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4"/>
    </row>
    <row r="78" spans="1:22" ht="12.7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4"/>
    </row>
    <row r="79" spans="1:22" ht="12.7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4"/>
    </row>
    <row r="80" spans="1:22" ht="12.7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4"/>
    </row>
    <row r="81" spans="1:22" ht="12.7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4"/>
    </row>
    <row r="82" spans="1:22" ht="12.75">
      <c r="A82" s="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/>
    </row>
    <row r="83" spans="1:22" ht="12.75">
      <c r="A83" s="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</row>
    <row r="84" spans="1:22" ht="12.75">
      <c r="A84" s="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4"/>
    </row>
    <row r="85" spans="1:22" ht="12.75">
      <c r="A85" s="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4"/>
    </row>
    <row r="86" spans="1:22" ht="12.75">
      <c r="A86" s="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4"/>
    </row>
    <row r="87" spans="1:22" ht="12.75">
      <c r="A87" s="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4"/>
    </row>
    <row r="88" spans="1:22" ht="12.75">
      <c r="A88" s="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4"/>
    </row>
    <row r="89" spans="1:22" ht="12.75">
      <c r="A89" s="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4"/>
    </row>
    <row r="90" spans="1:22" ht="12.75">
      <c r="A90" s="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4"/>
    </row>
    <row r="91" spans="1:22" ht="12.75">
      <c r="A91" s="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4"/>
    </row>
    <row r="92" spans="1:22" ht="12.75">
      <c r="A92" s="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4"/>
    </row>
    <row r="93" spans="1:22" ht="12.75">
      <c r="A93" s="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4"/>
    </row>
    <row r="94" spans="1:22" ht="12.75">
      <c r="A94" s="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4"/>
    </row>
    <row r="95" spans="2:22" ht="12.7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</row>
    <row r="96" spans="2:22" ht="12.7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2:22" ht="12.7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</row>
    <row r="98" spans="2:22" ht="12.7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</row>
    <row r="99" spans="2:22" ht="12.7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2:22" ht="12.7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</row>
    <row r="101" spans="2:22" ht="12.7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</row>
    <row r="102" spans="2:22" ht="12.7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2:22" ht="12.7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</row>
    <row r="104" spans="2:22" ht="12.7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2:22" ht="12.7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2:22" ht="12.7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2:22" ht="12.7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  <row r="108" spans="2:22" ht="12.7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</row>
    <row r="109" spans="2:22" ht="12.7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</row>
    <row r="110" spans="2:22" ht="12.7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</row>
    <row r="111" spans="2:22" ht="12.7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</row>
    <row r="112" spans="2:22" ht="12.7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</row>
    <row r="113" spans="2:22" ht="12.7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</row>
    <row r="114" spans="2:22" ht="12.75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</row>
    <row r="115" spans="2:22" ht="12.7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  <row r="116" spans="2:22" ht="12.75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</row>
    <row r="117" spans="2:22" ht="12.75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</row>
    <row r="118" spans="2:22" ht="12.75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</row>
    <row r="119" spans="2:22" ht="12.75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</row>
    <row r="120" spans="2:22" ht="12.75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</row>
    <row r="121" spans="2:22" ht="12.7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</row>
    <row r="122" spans="2:22" ht="12.75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</row>
    <row r="123" spans="2:22" ht="12.75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</row>
    <row r="124" spans="2:22" ht="12.75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</row>
    <row r="125" spans="2:22" ht="12.7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2:22" ht="12.75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2:22" ht="12.75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2:22" ht="12.75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</row>
    <row r="129" spans="2:22" ht="12.7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2:22" ht="12.7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</row>
    <row r="131" spans="2:22" ht="12.7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</row>
    <row r="132" spans="2:22" ht="12.75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2:22" ht="12.75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2:22" ht="12.7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2:22" ht="12.75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</row>
    <row r="136" spans="2:22" ht="12.75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2:22" ht="12.75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  <row r="138" spans="2:22" ht="12.75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2:22" ht="12.7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2:22" ht="12.7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</row>
    <row r="141" spans="2:22" ht="12.75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</row>
    <row r="142" spans="2:22" ht="12.75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2:22" ht="12.75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2:22" ht="12.7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</row>
    <row r="145" spans="2:22" ht="12.75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</row>
    <row r="146" spans="2:22" ht="12.7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2:22" ht="12.75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</row>
    <row r="148" spans="2:22" ht="12.75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</row>
    <row r="149" spans="2:22" ht="12.75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</row>
    <row r="150" spans="2:22" ht="12.75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</row>
    <row r="151" spans="2:22" ht="12.7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</row>
    <row r="152" spans="2:22" ht="12.75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</row>
    <row r="153" spans="2:22" ht="12.75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</row>
    <row r="154" spans="2:22" ht="12.75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</row>
    <row r="155" spans="2:22" ht="12.75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</row>
    <row r="156" spans="2:22" ht="12.75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2:22" ht="12.75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</row>
    <row r="158" spans="2:22" ht="12.75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</row>
    <row r="159" spans="2:22" ht="12.75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</row>
    <row r="160" spans="2:22" ht="12.75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</row>
    <row r="161" spans="2:22" ht="12.75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</row>
    <row r="162" spans="2:22" ht="12.75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</row>
    <row r="163" spans="2:22" ht="12.75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</row>
    <row r="164" spans="2:22" ht="12.75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2:22" ht="12.75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2:22" ht="12.75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2:22" ht="12.75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2:22" ht="12.75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2:22" ht="12.75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2:22" ht="12.75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2:22" ht="12.75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</row>
    <row r="172" spans="2:22" ht="12.75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2:22" ht="12.75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2:22" ht="12.75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</row>
    <row r="175" spans="2:22" ht="12.75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</row>
    <row r="176" spans="2:22" ht="12.75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</row>
    <row r="177" spans="2:22" ht="12.75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</row>
    <row r="178" spans="2:22" ht="12.75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</row>
    <row r="179" spans="2:22" ht="12.75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</row>
    <row r="180" spans="2:22" ht="12.75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</row>
    <row r="181" spans="2:22" ht="12.75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</row>
    <row r="182" spans="2:22" ht="12.75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</row>
    <row r="183" spans="2:22" ht="12.75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</row>
    <row r="184" spans="2:22" ht="12.75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</row>
    <row r="185" spans="2:22" ht="12.75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</row>
    <row r="186" spans="2:22" ht="12.75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</row>
    <row r="187" spans="2:22" ht="12.75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</row>
    <row r="188" spans="2:22" ht="12.75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</row>
    <row r="189" spans="2:22" ht="12.75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</row>
    <row r="190" spans="2:22" ht="12.75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</row>
    <row r="191" spans="2:22" ht="12.75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</row>
    <row r="192" spans="2:22" ht="12.75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</row>
    <row r="193" spans="2:22" ht="12.75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</row>
    <row r="194" spans="2:22" ht="12.75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</row>
    <row r="195" spans="2:22" ht="12.75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</row>
    <row r="196" spans="2:22" ht="12.75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</row>
    <row r="197" spans="2:22" ht="12.75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</row>
    <row r="198" spans="2:22" ht="12.75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</row>
    <row r="199" spans="2:22" ht="12.75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</row>
    <row r="200" spans="2:22" ht="12.75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</row>
    <row r="201" spans="2:22" ht="12.75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</row>
    <row r="202" spans="2:22" ht="12.75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</row>
    <row r="203" spans="2:22" ht="12.75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</row>
    <row r="204" spans="2:22" ht="12.75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</row>
    <row r="205" spans="2:22" ht="12.75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</row>
    <row r="206" spans="2:22" ht="12.75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</row>
    <row r="207" spans="2:22" ht="12.75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</row>
    <row r="208" spans="2:22" ht="12.75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</row>
    <row r="209" spans="2:22" ht="12.75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</row>
    <row r="210" spans="2:22" ht="12.75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</row>
    <row r="211" spans="2:22" ht="12.75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</row>
    <row r="212" spans="2:22" ht="12.75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</row>
    <row r="213" spans="2:22" ht="12.75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</row>
    <row r="214" spans="2:22" ht="12.75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</row>
    <row r="215" spans="2:22" ht="12.75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</row>
    <row r="216" spans="2:22" ht="12.75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</row>
    <row r="217" spans="2:22" ht="12.75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</row>
    <row r="218" spans="2:22" ht="12.75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</row>
    <row r="219" spans="2:22" ht="12.75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</row>
    <row r="220" spans="2:22" ht="12.75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</row>
    <row r="221" spans="2:22" ht="12.75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</row>
    <row r="222" spans="2:22" ht="12.75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</row>
    <row r="223" spans="2:22" ht="12.75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</row>
    <row r="224" spans="2:22" ht="12.75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</row>
    <row r="225" spans="2:22" ht="12.75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</row>
    <row r="226" spans="2:22" ht="12.75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</row>
    <row r="227" spans="2:22" ht="12.75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</row>
    <row r="228" spans="2:22" ht="12.75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</row>
    <row r="229" spans="2:22" ht="12.75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</row>
    <row r="230" spans="2:22" ht="12.75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</row>
    <row r="231" spans="2:22" ht="12.75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</row>
    <row r="232" spans="2:22" ht="12.75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</row>
    <row r="233" spans="2:22" ht="12.75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</row>
    <row r="234" spans="2:22" ht="12.75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</row>
    <row r="235" spans="2:22" ht="12.75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</row>
    <row r="236" spans="2:22" ht="12.75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</row>
    <row r="237" spans="2:22" ht="12.75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</row>
    <row r="238" spans="2:22" ht="12.75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</row>
    <row r="239" spans="2:22" ht="12.75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</row>
    <row r="240" spans="2:22" ht="12.75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</row>
    <row r="241" spans="2:22" ht="12.75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</row>
    <row r="242" spans="2:22" ht="12.75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</row>
    <row r="243" spans="2:22" ht="12.75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</row>
    <row r="244" spans="2:22" ht="12.75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</row>
    <row r="245" spans="2:22" ht="12.75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</row>
    <row r="246" spans="2:22" ht="12.75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</row>
    <row r="247" spans="2:22" ht="12.75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</row>
    <row r="248" spans="2:22" ht="12.75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</row>
    <row r="249" spans="2:22" ht="12.75"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</row>
    <row r="250" spans="2:22" ht="12.75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</row>
    <row r="251" spans="2:22" ht="12.75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</row>
    <row r="252" spans="2:22" ht="12.75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</row>
    <row r="253" spans="2:22" ht="12.75"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</row>
    <row r="254" spans="2:22" ht="12.75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</row>
    <row r="255" spans="2:22" ht="12.75"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</row>
    <row r="256" spans="2:22" ht="12.75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</row>
    <row r="257" spans="2:22" ht="12.75"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</row>
    <row r="258" spans="2:22" ht="12.75"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</row>
    <row r="259" spans="2:22" ht="12.75"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</row>
    <row r="260" spans="2:22" ht="12.75"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</row>
    <row r="261" spans="2:22" ht="12.75"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</row>
    <row r="262" spans="2:22" ht="12.75"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</row>
    <row r="263" spans="2:22" ht="12.75"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</row>
    <row r="264" spans="2:22" ht="12.75"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</row>
    <row r="265" spans="2:22" ht="12.75"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</row>
    <row r="266" spans="2:22" ht="12.75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</row>
    <row r="267" spans="2:22" ht="12.75"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</row>
    <row r="268" spans="2:22" ht="12.75"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</row>
    <row r="269" spans="2:22" ht="12.75"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</row>
    <row r="270" spans="2:22" ht="12.75"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</row>
    <row r="271" spans="2:22" ht="12.75"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</row>
    <row r="272" spans="2:22" ht="12.75"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</row>
    <row r="273" spans="2:22" ht="12.75"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</row>
    <row r="274" spans="2:22" ht="12.75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</row>
    <row r="275" spans="2:22" ht="12.75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</row>
    <row r="276" spans="2:22" ht="12.75"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</row>
    <row r="277" spans="2:22" ht="12.75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</row>
    <row r="278" spans="2:22" ht="12.75"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</row>
    <row r="279" spans="2:22" ht="12.75"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</row>
    <row r="280" spans="2:22" ht="12.75"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</row>
    <row r="281" spans="2:22" ht="12.75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</row>
    <row r="282" spans="2:22" ht="12.75"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</row>
    <row r="283" spans="2:22" ht="12.75"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</row>
    <row r="284" spans="2:22" ht="12.75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</row>
    <row r="285" spans="2:22" ht="12.75"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</row>
    <row r="286" spans="2:22" ht="12.75"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</row>
    <row r="287" spans="2:22" ht="12.75"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</row>
    <row r="288" spans="2:22" ht="12.75"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</row>
    <row r="289" spans="2:22" ht="12.75"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</row>
    <row r="290" spans="2:22" ht="12.75"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</row>
    <row r="291" spans="2:22" ht="12.75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</row>
    <row r="292" spans="2:22" ht="12.75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</row>
    <row r="293" spans="2:22" ht="12.75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</row>
    <row r="294" spans="2:22" ht="12.75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</row>
    <row r="295" spans="2:22" ht="12.75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</row>
    <row r="296" spans="2:22" ht="12.75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</row>
    <row r="297" spans="2:22" ht="12.75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</row>
    <row r="298" spans="2:22" ht="12.75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</row>
    <row r="299" spans="2:22" ht="12.75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</row>
    <row r="300" spans="2:22" ht="12.75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</row>
  </sheetData>
  <sheetProtection/>
  <mergeCells count="5">
    <mergeCell ref="D4:L4"/>
    <mergeCell ref="B2:U2"/>
    <mergeCell ref="M4:U4"/>
    <mergeCell ref="B30:U30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0"/>
  <sheetViews>
    <sheetView showGridLines="0" zoomScalePageLayoutView="0" workbookViewId="0" topLeftCell="N257">
      <selection activeCell="W275" sqref="W275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4" width="10.7109375" style="3" customWidth="1"/>
    <col min="15" max="15" width="11.7109375" style="3" customWidth="1"/>
    <col min="16" max="21" width="10.7109375" style="3" customWidth="1"/>
    <col min="22" max="22" width="11.00390625" style="3" customWidth="1"/>
    <col min="23" max="23" width="10.7109375" style="3" bestFit="1" customWidth="1"/>
    <col min="24" max="16384" width="9.140625" style="3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s="6" customFormat="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10" customFormat="1" ht="16.5" customHeight="1">
      <c r="A4" s="7"/>
      <c r="B4" s="8"/>
      <c r="C4" s="9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s="10" customFormat="1" ht="81.75" customHeight="1">
      <c r="A5" s="11"/>
      <c r="B5" s="12" t="s">
        <v>2</v>
      </c>
      <c r="C5" s="13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0" t="s">
        <v>21</v>
      </c>
    </row>
    <row r="6" spans="1:21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7"/>
      <c r="T6" s="17"/>
      <c r="U6" s="18"/>
    </row>
    <row r="7" spans="1:21" s="10" customFormat="1" ht="12.75">
      <c r="A7" s="19"/>
      <c r="B7" s="20" t="s">
        <v>98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4"/>
      <c r="C8" s="1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2" s="10" customFormat="1" ht="12.75" customHeight="1">
      <c r="A9" s="25"/>
      <c r="B9" s="52" t="s">
        <v>43</v>
      </c>
      <c r="C9" s="53" t="s">
        <v>44</v>
      </c>
      <c r="D9" s="54">
        <v>2730123141</v>
      </c>
      <c r="E9" s="55">
        <v>2103024824</v>
      </c>
      <c r="F9" s="55">
        <v>325681765</v>
      </c>
      <c r="G9" s="55">
        <v>0</v>
      </c>
      <c r="H9" s="55">
        <v>0</v>
      </c>
      <c r="I9" s="55">
        <v>61216893</v>
      </c>
      <c r="J9" s="55">
        <v>454875816</v>
      </c>
      <c r="K9" s="55">
        <v>3004605756</v>
      </c>
      <c r="L9" s="56">
        <v>8679528195</v>
      </c>
      <c r="M9" s="57">
        <v>1950268483</v>
      </c>
      <c r="N9" s="58">
        <v>2502291271</v>
      </c>
      <c r="O9" s="55">
        <v>751469877</v>
      </c>
      <c r="P9" s="58">
        <v>467401947</v>
      </c>
      <c r="Q9" s="58">
        <v>393343722</v>
      </c>
      <c r="R9" s="58"/>
      <c r="S9" s="58">
        <v>1373212095</v>
      </c>
      <c r="T9" s="58">
        <v>1242332287</v>
      </c>
      <c r="U9" s="56">
        <v>8680319682</v>
      </c>
      <c r="V9" s="59">
        <v>733991020</v>
      </c>
    </row>
    <row r="10" spans="1:22" s="10" customFormat="1" ht="12.75" customHeight="1">
      <c r="A10" s="25"/>
      <c r="B10" s="52" t="s">
        <v>45</v>
      </c>
      <c r="C10" s="53" t="s">
        <v>46</v>
      </c>
      <c r="D10" s="54">
        <v>18286932703</v>
      </c>
      <c r="E10" s="55">
        <v>11461548640</v>
      </c>
      <c r="F10" s="55">
        <v>582495276</v>
      </c>
      <c r="G10" s="55">
        <v>0</v>
      </c>
      <c r="H10" s="55">
        <v>0</v>
      </c>
      <c r="I10" s="55">
        <v>1445613596</v>
      </c>
      <c r="J10" s="55">
        <v>2360837718</v>
      </c>
      <c r="K10" s="55">
        <v>16485862488</v>
      </c>
      <c r="L10" s="56">
        <v>50623290421</v>
      </c>
      <c r="M10" s="57">
        <v>12624125710</v>
      </c>
      <c r="N10" s="58">
        <v>16740056721</v>
      </c>
      <c r="O10" s="55">
        <v>4098172085</v>
      </c>
      <c r="P10" s="58">
        <v>2068296684</v>
      </c>
      <c r="Q10" s="58">
        <v>1500622487</v>
      </c>
      <c r="R10" s="58"/>
      <c r="S10" s="58">
        <v>6020848683</v>
      </c>
      <c r="T10" s="58">
        <v>7185617069</v>
      </c>
      <c r="U10" s="56">
        <v>50237739439</v>
      </c>
      <c r="V10" s="59">
        <v>3332526173</v>
      </c>
    </row>
    <row r="11" spans="1:22" s="10" customFormat="1" ht="12.75" customHeight="1">
      <c r="A11" s="25"/>
      <c r="B11" s="52" t="s">
        <v>47</v>
      </c>
      <c r="C11" s="53" t="s">
        <v>48</v>
      </c>
      <c r="D11" s="54">
        <v>11651330943</v>
      </c>
      <c r="E11" s="55">
        <v>14338966311</v>
      </c>
      <c r="F11" s="55">
        <v>5691075442</v>
      </c>
      <c r="G11" s="55">
        <v>0</v>
      </c>
      <c r="H11" s="55">
        <v>0</v>
      </c>
      <c r="I11" s="55">
        <v>1279989727</v>
      </c>
      <c r="J11" s="55">
        <v>3525024372</v>
      </c>
      <c r="K11" s="55">
        <v>12460810539</v>
      </c>
      <c r="L11" s="56">
        <v>48947197334</v>
      </c>
      <c r="M11" s="57">
        <v>6718395467</v>
      </c>
      <c r="N11" s="58">
        <v>19027525801</v>
      </c>
      <c r="O11" s="55">
        <v>7731918657</v>
      </c>
      <c r="P11" s="58">
        <v>2422260370</v>
      </c>
      <c r="Q11" s="58">
        <v>1679695756</v>
      </c>
      <c r="R11" s="58"/>
      <c r="S11" s="58">
        <v>5696790251</v>
      </c>
      <c r="T11" s="58">
        <v>5556289048</v>
      </c>
      <c r="U11" s="56">
        <v>48832875350</v>
      </c>
      <c r="V11" s="59">
        <v>2216629664</v>
      </c>
    </row>
    <row r="12" spans="1:22" s="10" customFormat="1" ht="12.75" customHeight="1">
      <c r="A12" s="25"/>
      <c r="B12" s="52" t="s">
        <v>49</v>
      </c>
      <c r="C12" s="53" t="s">
        <v>50</v>
      </c>
      <c r="D12" s="54">
        <v>12425578240</v>
      </c>
      <c r="E12" s="55">
        <v>12651804190</v>
      </c>
      <c r="F12" s="55">
        <v>3686158160</v>
      </c>
      <c r="G12" s="55">
        <v>0</v>
      </c>
      <c r="H12" s="55">
        <v>0</v>
      </c>
      <c r="I12" s="55">
        <v>914196750</v>
      </c>
      <c r="J12" s="55">
        <v>3222073540</v>
      </c>
      <c r="K12" s="55">
        <v>13418908440</v>
      </c>
      <c r="L12" s="56">
        <v>46318719320</v>
      </c>
      <c r="M12" s="57">
        <v>10679101760</v>
      </c>
      <c r="N12" s="58">
        <v>16960601300</v>
      </c>
      <c r="O12" s="55">
        <v>6685790060</v>
      </c>
      <c r="P12" s="58">
        <v>1622260380</v>
      </c>
      <c r="Q12" s="58">
        <v>1035662020</v>
      </c>
      <c r="R12" s="58"/>
      <c r="S12" s="58">
        <v>4773342020</v>
      </c>
      <c r="T12" s="58">
        <v>6292904840</v>
      </c>
      <c r="U12" s="56">
        <v>48049662380</v>
      </c>
      <c r="V12" s="59">
        <v>3675520000</v>
      </c>
    </row>
    <row r="13" spans="1:22" s="10" customFormat="1" ht="12.75" customHeight="1">
      <c r="A13" s="25"/>
      <c r="B13" s="52" t="s">
        <v>51</v>
      </c>
      <c r="C13" s="53" t="s">
        <v>52</v>
      </c>
      <c r="D13" s="54">
        <v>18274366118</v>
      </c>
      <c r="E13" s="55">
        <v>12661815395</v>
      </c>
      <c r="F13" s="55">
        <v>7418262000</v>
      </c>
      <c r="G13" s="55">
        <v>0</v>
      </c>
      <c r="H13" s="55">
        <v>0</v>
      </c>
      <c r="I13" s="55">
        <v>4880729183</v>
      </c>
      <c r="J13" s="55">
        <v>5982147680</v>
      </c>
      <c r="K13" s="55">
        <v>26429801074</v>
      </c>
      <c r="L13" s="56">
        <v>75647121450</v>
      </c>
      <c r="M13" s="57">
        <v>14417335744</v>
      </c>
      <c r="N13" s="58">
        <v>18165439157</v>
      </c>
      <c r="O13" s="55">
        <v>9891990999</v>
      </c>
      <c r="P13" s="58">
        <v>6093365001</v>
      </c>
      <c r="Q13" s="58">
        <v>2312282505</v>
      </c>
      <c r="R13" s="58"/>
      <c r="S13" s="58">
        <v>16705557385</v>
      </c>
      <c r="T13" s="58">
        <v>9694596611</v>
      </c>
      <c r="U13" s="56">
        <v>77280567402</v>
      </c>
      <c r="V13" s="59">
        <v>2919591000</v>
      </c>
    </row>
    <row r="14" spans="1:22" s="10" customFormat="1" ht="12.75" customHeight="1">
      <c r="A14" s="25"/>
      <c r="B14" s="52" t="s">
        <v>53</v>
      </c>
      <c r="C14" s="53" t="s">
        <v>54</v>
      </c>
      <c r="D14" s="54">
        <v>2504026300</v>
      </c>
      <c r="E14" s="55">
        <v>1972040035</v>
      </c>
      <c r="F14" s="55">
        <v>553876854</v>
      </c>
      <c r="G14" s="55">
        <v>0</v>
      </c>
      <c r="H14" s="55">
        <v>0</v>
      </c>
      <c r="I14" s="55">
        <v>181001013</v>
      </c>
      <c r="J14" s="55">
        <v>1112430575</v>
      </c>
      <c r="K14" s="55">
        <v>1349107336</v>
      </c>
      <c r="L14" s="56">
        <v>7672482113</v>
      </c>
      <c r="M14" s="57">
        <v>1538022907</v>
      </c>
      <c r="N14" s="58">
        <v>2927698296</v>
      </c>
      <c r="O14" s="55">
        <v>1141172321</v>
      </c>
      <c r="P14" s="58">
        <v>417233758</v>
      </c>
      <c r="Q14" s="58">
        <v>179352946</v>
      </c>
      <c r="R14" s="58"/>
      <c r="S14" s="58">
        <v>925630037</v>
      </c>
      <c r="T14" s="58">
        <v>1104244639</v>
      </c>
      <c r="U14" s="56">
        <v>8233354904</v>
      </c>
      <c r="V14" s="59">
        <v>902160800</v>
      </c>
    </row>
    <row r="15" spans="1:22" s="10" customFormat="1" ht="12.75" customHeight="1">
      <c r="A15" s="25"/>
      <c r="B15" s="52" t="s">
        <v>55</v>
      </c>
      <c r="C15" s="53" t="s">
        <v>56</v>
      </c>
      <c r="D15" s="54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6">
        <v>0</v>
      </c>
      <c r="M15" s="57">
        <v>0</v>
      </c>
      <c r="N15" s="58">
        <v>0</v>
      </c>
      <c r="O15" s="55">
        <v>0</v>
      </c>
      <c r="P15" s="58">
        <v>0</v>
      </c>
      <c r="Q15" s="58">
        <v>0</v>
      </c>
      <c r="R15" s="58"/>
      <c r="S15" s="58">
        <v>0</v>
      </c>
      <c r="T15" s="58">
        <v>0</v>
      </c>
      <c r="U15" s="56">
        <v>0</v>
      </c>
      <c r="V15" s="59">
        <v>0</v>
      </c>
    </row>
    <row r="16" spans="1:22" s="10" customFormat="1" ht="12.75" customHeight="1">
      <c r="A16" s="25"/>
      <c r="B16" s="52" t="s">
        <v>57</v>
      </c>
      <c r="C16" s="53" t="s">
        <v>58</v>
      </c>
      <c r="D16" s="54">
        <v>13256480998</v>
      </c>
      <c r="E16" s="55">
        <v>10724634046</v>
      </c>
      <c r="F16" s="55">
        <v>3390849394</v>
      </c>
      <c r="G16" s="55">
        <v>0</v>
      </c>
      <c r="H16" s="55">
        <v>0</v>
      </c>
      <c r="I16" s="55">
        <v>1604596876</v>
      </c>
      <c r="J16" s="55">
        <v>2741797431</v>
      </c>
      <c r="K16" s="55">
        <v>9944264802</v>
      </c>
      <c r="L16" s="56">
        <v>41662623547</v>
      </c>
      <c r="M16" s="57">
        <v>9355494212</v>
      </c>
      <c r="N16" s="58">
        <v>15654360888</v>
      </c>
      <c r="O16" s="55">
        <v>5380320103</v>
      </c>
      <c r="P16" s="58">
        <v>1402449080</v>
      </c>
      <c r="Q16" s="58">
        <v>2001607512</v>
      </c>
      <c r="R16" s="58"/>
      <c r="S16" s="58">
        <v>3999352715</v>
      </c>
      <c r="T16" s="58">
        <v>3844108486</v>
      </c>
      <c r="U16" s="56">
        <v>41637692996</v>
      </c>
      <c r="V16" s="59">
        <v>1555965285</v>
      </c>
    </row>
    <row r="17" spans="1:23" s="10" customFormat="1" ht="12.75" customHeight="1">
      <c r="A17" s="26"/>
      <c r="B17" s="61" t="s">
        <v>563</v>
      </c>
      <c r="C17" s="62"/>
      <c r="D17" s="63">
        <f aca="true" t="shared" si="0" ref="D17:V17">SUM(D9:D16)</f>
        <v>79128838443</v>
      </c>
      <c r="E17" s="64">
        <f t="shared" si="0"/>
        <v>65913833441</v>
      </c>
      <c r="F17" s="64">
        <f t="shared" si="0"/>
        <v>21648398891</v>
      </c>
      <c r="G17" s="64">
        <f t="shared" si="0"/>
        <v>0</v>
      </c>
      <c r="H17" s="64">
        <f t="shared" si="0"/>
        <v>0</v>
      </c>
      <c r="I17" s="64">
        <f t="shared" si="0"/>
        <v>10367344038</v>
      </c>
      <c r="J17" s="64">
        <f t="shared" si="0"/>
        <v>19399187132</v>
      </c>
      <c r="K17" s="64">
        <f t="shared" si="0"/>
        <v>83093360435</v>
      </c>
      <c r="L17" s="65">
        <f t="shared" si="0"/>
        <v>279550962380</v>
      </c>
      <c r="M17" s="66">
        <f t="shared" si="0"/>
        <v>57282744283</v>
      </c>
      <c r="N17" s="67">
        <f t="shared" si="0"/>
        <v>91977973434</v>
      </c>
      <c r="O17" s="64">
        <f t="shared" si="0"/>
        <v>35680834102</v>
      </c>
      <c r="P17" s="67">
        <f t="shared" si="0"/>
        <v>14493267220</v>
      </c>
      <c r="Q17" s="67">
        <f t="shared" si="0"/>
        <v>9102566948</v>
      </c>
      <c r="R17" s="67">
        <f t="shared" si="0"/>
        <v>0</v>
      </c>
      <c r="S17" s="67">
        <f t="shared" si="0"/>
        <v>39494733186</v>
      </c>
      <c r="T17" s="67">
        <f t="shared" si="0"/>
        <v>34920092980</v>
      </c>
      <c r="U17" s="65">
        <f t="shared" si="0"/>
        <v>282952212153</v>
      </c>
      <c r="V17" s="59">
        <f t="shared" si="0"/>
        <v>15336383942</v>
      </c>
      <c r="W17" s="59">
        <f>U17-V17</f>
        <v>267615828211</v>
      </c>
    </row>
    <row r="18" spans="1:22" s="10" customFormat="1" ht="12.75" customHeight="1">
      <c r="A18" s="25"/>
      <c r="B18" s="52"/>
      <c r="C18" s="53"/>
      <c r="D18" s="54"/>
      <c r="E18" s="55"/>
      <c r="F18" s="55"/>
      <c r="G18" s="55"/>
      <c r="H18" s="55"/>
      <c r="I18" s="55"/>
      <c r="J18" s="55"/>
      <c r="K18" s="55"/>
      <c r="L18" s="56"/>
      <c r="M18" s="57"/>
      <c r="N18" s="58"/>
      <c r="O18" s="55"/>
      <c r="P18" s="58"/>
      <c r="Q18" s="58"/>
      <c r="R18" s="58"/>
      <c r="S18" s="58"/>
      <c r="T18" s="58"/>
      <c r="U18" s="56"/>
      <c r="V18" s="59"/>
    </row>
    <row r="19" spans="1:22" s="10" customFormat="1" ht="12.75" customHeight="1">
      <c r="A19" s="19"/>
      <c r="B19" s="99" t="s">
        <v>99</v>
      </c>
      <c r="C19" s="100"/>
      <c r="D19" s="101"/>
      <c r="E19" s="102"/>
      <c r="F19" s="102"/>
      <c r="G19" s="102"/>
      <c r="H19" s="102"/>
      <c r="I19" s="102"/>
      <c r="J19" s="102"/>
      <c r="K19" s="102"/>
      <c r="L19" s="103"/>
      <c r="M19" s="101"/>
      <c r="N19" s="102"/>
      <c r="O19" s="102"/>
      <c r="P19" s="102"/>
      <c r="Q19" s="102"/>
      <c r="R19" s="102"/>
      <c r="S19" s="102"/>
      <c r="T19" s="102"/>
      <c r="U19" s="103"/>
      <c r="V19" s="59"/>
    </row>
    <row r="20" spans="1:22" s="10" customFormat="1" ht="12.75" customHeight="1">
      <c r="A20" s="25"/>
      <c r="B20" s="52"/>
      <c r="C20" s="53"/>
      <c r="D20" s="54"/>
      <c r="E20" s="55"/>
      <c r="F20" s="55"/>
      <c r="G20" s="55"/>
      <c r="H20" s="55"/>
      <c r="I20" s="55"/>
      <c r="J20" s="55"/>
      <c r="K20" s="55"/>
      <c r="L20" s="56"/>
      <c r="M20" s="57"/>
      <c r="N20" s="58"/>
      <c r="O20" s="55"/>
      <c r="P20" s="58"/>
      <c r="Q20" s="58"/>
      <c r="R20" s="58"/>
      <c r="S20" s="58"/>
      <c r="T20" s="58"/>
      <c r="U20" s="56"/>
      <c r="V20" s="59"/>
    </row>
    <row r="21" spans="1:22" s="10" customFormat="1" ht="12.75" customHeight="1">
      <c r="A21" s="25"/>
      <c r="B21" s="52" t="s">
        <v>100</v>
      </c>
      <c r="C21" s="53" t="s">
        <v>101</v>
      </c>
      <c r="D21" s="54">
        <v>205012563</v>
      </c>
      <c r="E21" s="55">
        <v>125016560</v>
      </c>
      <c r="F21" s="55">
        <v>0</v>
      </c>
      <c r="G21" s="55">
        <v>0</v>
      </c>
      <c r="H21" s="55">
        <v>0</v>
      </c>
      <c r="I21" s="55">
        <v>5098665</v>
      </c>
      <c r="J21" s="55">
        <v>12276796</v>
      </c>
      <c r="K21" s="55">
        <v>161529791</v>
      </c>
      <c r="L21" s="56">
        <v>508934375</v>
      </c>
      <c r="M21" s="57">
        <v>62439958</v>
      </c>
      <c r="N21" s="58">
        <v>185919086</v>
      </c>
      <c r="O21" s="55">
        <v>50115569</v>
      </c>
      <c r="P21" s="58">
        <v>37335102</v>
      </c>
      <c r="Q21" s="58">
        <v>37663351</v>
      </c>
      <c r="R21" s="58"/>
      <c r="S21" s="58">
        <v>128925543</v>
      </c>
      <c r="T21" s="58">
        <v>38238835</v>
      </c>
      <c r="U21" s="56">
        <v>540637444</v>
      </c>
      <c r="V21" s="59">
        <v>65746000</v>
      </c>
    </row>
    <row r="22" spans="1:22" s="10" customFormat="1" ht="12.75" customHeight="1">
      <c r="A22" s="25"/>
      <c r="B22" s="52" t="s">
        <v>102</v>
      </c>
      <c r="C22" s="53" t="s">
        <v>103</v>
      </c>
      <c r="D22" s="54">
        <v>102254590</v>
      </c>
      <c r="E22" s="55">
        <v>119626370</v>
      </c>
      <c r="F22" s="55">
        <v>1779270</v>
      </c>
      <c r="G22" s="55">
        <v>0</v>
      </c>
      <c r="H22" s="55">
        <v>0</v>
      </c>
      <c r="I22" s="55">
        <v>5029000</v>
      </c>
      <c r="J22" s="55">
        <v>17352890</v>
      </c>
      <c r="K22" s="55">
        <v>92348620</v>
      </c>
      <c r="L22" s="56">
        <v>338390740</v>
      </c>
      <c r="M22" s="57">
        <v>20868130</v>
      </c>
      <c r="N22" s="58">
        <v>153921520</v>
      </c>
      <c r="O22" s="55">
        <v>15052070</v>
      </c>
      <c r="P22" s="58">
        <v>6312530</v>
      </c>
      <c r="Q22" s="58">
        <v>10083000</v>
      </c>
      <c r="R22" s="58"/>
      <c r="S22" s="58">
        <v>69957539</v>
      </c>
      <c r="T22" s="58">
        <v>16553800</v>
      </c>
      <c r="U22" s="56">
        <v>292748589</v>
      </c>
      <c r="V22" s="59">
        <v>31991250</v>
      </c>
    </row>
    <row r="23" spans="1:22" s="10" customFormat="1" ht="12.75" customHeight="1">
      <c r="A23" s="25"/>
      <c r="B23" s="52" t="s">
        <v>104</v>
      </c>
      <c r="C23" s="53" t="s">
        <v>105</v>
      </c>
      <c r="D23" s="54">
        <v>237753347</v>
      </c>
      <c r="E23" s="55">
        <v>132000000</v>
      </c>
      <c r="F23" s="55">
        <v>8000000</v>
      </c>
      <c r="G23" s="55">
        <v>0</v>
      </c>
      <c r="H23" s="55">
        <v>0</v>
      </c>
      <c r="I23" s="55">
        <v>8000000</v>
      </c>
      <c r="J23" s="55">
        <v>47000000</v>
      </c>
      <c r="K23" s="55">
        <v>111280500</v>
      </c>
      <c r="L23" s="56">
        <v>544033847</v>
      </c>
      <c r="M23" s="57">
        <v>110771894</v>
      </c>
      <c r="N23" s="58">
        <v>174023168</v>
      </c>
      <c r="O23" s="55">
        <v>97439490</v>
      </c>
      <c r="P23" s="58">
        <v>32022600</v>
      </c>
      <c r="Q23" s="58">
        <v>20224800</v>
      </c>
      <c r="R23" s="58"/>
      <c r="S23" s="58">
        <v>125560888</v>
      </c>
      <c r="T23" s="58">
        <v>62772620</v>
      </c>
      <c r="U23" s="56">
        <v>622815460</v>
      </c>
      <c r="V23" s="59">
        <v>55976700</v>
      </c>
    </row>
    <row r="24" spans="1:22" s="10" customFormat="1" ht="12.75" customHeight="1">
      <c r="A24" s="25"/>
      <c r="B24" s="52" t="s">
        <v>106</v>
      </c>
      <c r="C24" s="53" t="s">
        <v>107</v>
      </c>
      <c r="D24" s="54">
        <v>179470845</v>
      </c>
      <c r="E24" s="55">
        <v>57928697</v>
      </c>
      <c r="F24" s="55">
        <v>12343849</v>
      </c>
      <c r="G24" s="55">
        <v>0</v>
      </c>
      <c r="H24" s="55">
        <v>0</v>
      </c>
      <c r="I24" s="55">
        <v>1376455</v>
      </c>
      <c r="J24" s="55">
        <v>25353623</v>
      </c>
      <c r="K24" s="55">
        <v>194271518</v>
      </c>
      <c r="L24" s="56">
        <v>470744987</v>
      </c>
      <c r="M24" s="57">
        <v>147215082</v>
      </c>
      <c r="N24" s="58">
        <v>84035661</v>
      </c>
      <c r="O24" s="55">
        <v>47780156</v>
      </c>
      <c r="P24" s="58">
        <v>14366435</v>
      </c>
      <c r="Q24" s="58">
        <v>18087816</v>
      </c>
      <c r="R24" s="58"/>
      <c r="S24" s="58">
        <v>127927795</v>
      </c>
      <c r="T24" s="58">
        <v>40261166</v>
      </c>
      <c r="U24" s="56">
        <v>479674111</v>
      </c>
      <c r="V24" s="59">
        <v>37781159</v>
      </c>
    </row>
    <row r="25" spans="1:22" s="10" customFormat="1" ht="12.75" customHeight="1">
      <c r="A25" s="25"/>
      <c r="B25" s="52" t="s">
        <v>108</v>
      </c>
      <c r="C25" s="53" t="s">
        <v>109</v>
      </c>
      <c r="D25" s="54">
        <v>105438592</v>
      </c>
      <c r="E25" s="55">
        <v>26136043</v>
      </c>
      <c r="F25" s="55">
        <v>11244959</v>
      </c>
      <c r="G25" s="55">
        <v>0</v>
      </c>
      <c r="H25" s="55">
        <v>0</v>
      </c>
      <c r="I25" s="55">
        <v>1880142</v>
      </c>
      <c r="J25" s="55">
        <v>19994483</v>
      </c>
      <c r="K25" s="55">
        <v>78865106</v>
      </c>
      <c r="L25" s="56">
        <v>243559325</v>
      </c>
      <c r="M25" s="57">
        <v>50623760</v>
      </c>
      <c r="N25" s="58">
        <v>36644507</v>
      </c>
      <c r="O25" s="55">
        <v>23411828</v>
      </c>
      <c r="P25" s="58">
        <v>3312000</v>
      </c>
      <c r="Q25" s="58">
        <v>6536129</v>
      </c>
      <c r="R25" s="58"/>
      <c r="S25" s="58">
        <v>107562168</v>
      </c>
      <c r="T25" s="58">
        <v>19927756</v>
      </c>
      <c r="U25" s="56">
        <v>248018148</v>
      </c>
      <c r="V25" s="59">
        <v>33285000</v>
      </c>
    </row>
    <row r="26" spans="1:22" s="10" customFormat="1" ht="12.75" customHeight="1">
      <c r="A26" s="25"/>
      <c r="B26" s="52" t="s">
        <v>110</v>
      </c>
      <c r="C26" s="53" t="s">
        <v>111</v>
      </c>
      <c r="D26" s="54">
        <v>384768314</v>
      </c>
      <c r="E26" s="55">
        <v>282023201</v>
      </c>
      <c r="F26" s="55">
        <v>38794662</v>
      </c>
      <c r="G26" s="55">
        <v>0</v>
      </c>
      <c r="H26" s="55">
        <v>0</v>
      </c>
      <c r="I26" s="55">
        <v>0</v>
      </c>
      <c r="J26" s="55">
        <v>31379627</v>
      </c>
      <c r="K26" s="55">
        <v>306541431</v>
      </c>
      <c r="L26" s="56">
        <v>1043507235</v>
      </c>
      <c r="M26" s="57">
        <v>227810089</v>
      </c>
      <c r="N26" s="58">
        <v>329216949</v>
      </c>
      <c r="O26" s="55">
        <v>93880764</v>
      </c>
      <c r="P26" s="58">
        <v>60743297</v>
      </c>
      <c r="Q26" s="58">
        <v>60061432</v>
      </c>
      <c r="R26" s="58"/>
      <c r="S26" s="58">
        <v>172144156</v>
      </c>
      <c r="T26" s="58">
        <v>67938471</v>
      </c>
      <c r="U26" s="56">
        <v>1011795158</v>
      </c>
      <c r="V26" s="59">
        <v>41171500</v>
      </c>
    </row>
    <row r="27" spans="1:22" s="10" customFormat="1" ht="12.75" customHeight="1">
      <c r="A27" s="25"/>
      <c r="B27" s="52" t="s">
        <v>112</v>
      </c>
      <c r="C27" s="53" t="s">
        <v>113</v>
      </c>
      <c r="D27" s="54">
        <v>70951657</v>
      </c>
      <c r="E27" s="55">
        <v>5108501</v>
      </c>
      <c r="F27" s="55">
        <v>50835</v>
      </c>
      <c r="G27" s="55">
        <v>0</v>
      </c>
      <c r="H27" s="55">
        <v>0</v>
      </c>
      <c r="I27" s="55">
        <v>306514</v>
      </c>
      <c r="J27" s="55">
        <v>42953937</v>
      </c>
      <c r="K27" s="55">
        <v>68013404</v>
      </c>
      <c r="L27" s="56">
        <v>187384848</v>
      </c>
      <c r="M27" s="57">
        <v>19250569</v>
      </c>
      <c r="N27" s="58">
        <v>3366935</v>
      </c>
      <c r="O27" s="55">
        <v>19077959</v>
      </c>
      <c r="P27" s="58">
        <v>6904995</v>
      </c>
      <c r="Q27" s="58">
        <v>3724121</v>
      </c>
      <c r="R27" s="58"/>
      <c r="S27" s="58">
        <v>63652853</v>
      </c>
      <c r="T27" s="58">
        <v>54259818</v>
      </c>
      <c r="U27" s="56">
        <v>170237250</v>
      </c>
      <c r="V27" s="59">
        <v>18147150</v>
      </c>
    </row>
    <row r="28" spans="1:22" s="10" customFormat="1" ht="12.75" customHeight="1">
      <c r="A28" s="25"/>
      <c r="B28" s="52" t="s">
        <v>114</v>
      </c>
      <c r="C28" s="53" t="s">
        <v>115</v>
      </c>
      <c r="D28" s="54">
        <v>168111996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1323000</v>
      </c>
      <c r="K28" s="55">
        <v>207696425</v>
      </c>
      <c r="L28" s="56">
        <v>377131421</v>
      </c>
      <c r="M28" s="57">
        <v>10473750</v>
      </c>
      <c r="N28" s="58">
        <v>0</v>
      </c>
      <c r="O28" s="55">
        <v>0</v>
      </c>
      <c r="P28" s="58">
        <v>0</v>
      </c>
      <c r="Q28" s="58">
        <v>551250</v>
      </c>
      <c r="R28" s="58"/>
      <c r="S28" s="58">
        <v>313708000</v>
      </c>
      <c r="T28" s="58">
        <v>22347675</v>
      </c>
      <c r="U28" s="56">
        <v>347080675</v>
      </c>
      <c r="V28" s="59">
        <v>68457000</v>
      </c>
    </row>
    <row r="29" spans="1:22" s="10" customFormat="1" ht="12.75" customHeight="1">
      <c r="A29" s="25"/>
      <c r="B29" s="52" t="s">
        <v>116</v>
      </c>
      <c r="C29" s="53" t="s">
        <v>117</v>
      </c>
      <c r="D29" s="54">
        <v>243808231</v>
      </c>
      <c r="E29" s="55">
        <v>0</v>
      </c>
      <c r="F29" s="55">
        <v>0</v>
      </c>
      <c r="G29" s="55">
        <v>0</v>
      </c>
      <c r="H29" s="55">
        <v>0</v>
      </c>
      <c r="I29" s="55">
        <v>5492</v>
      </c>
      <c r="J29" s="55">
        <v>25785984</v>
      </c>
      <c r="K29" s="55">
        <v>215139882</v>
      </c>
      <c r="L29" s="56">
        <v>484739589</v>
      </c>
      <c r="M29" s="57">
        <v>59997058</v>
      </c>
      <c r="N29" s="58">
        <v>0</v>
      </c>
      <c r="O29" s="55">
        <v>0</v>
      </c>
      <c r="P29" s="58">
        <v>0</v>
      </c>
      <c r="Q29" s="58">
        <v>5821011</v>
      </c>
      <c r="R29" s="58"/>
      <c r="S29" s="58">
        <v>308248904</v>
      </c>
      <c r="T29" s="58">
        <v>40503939</v>
      </c>
      <c r="U29" s="56">
        <v>414570912</v>
      </c>
      <c r="V29" s="59">
        <v>75904100</v>
      </c>
    </row>
    <row r="30" spans="1:22" s="10" customFormat="1" ht="12.75" customHeight="1">
      <c r="A30" s="25"/>
      <c r="B30" s="52" t="s">
        <v>118</v>
      </c>
      <c r="C30" s="53" t="s">
        <v>119</v>
      </c>
      <c r="D30" s="54">
        <v>55593870</v>
      </c>
      <c r="E30" s="55">
        <v>8086944</v>
      </c>
      <c r="F30" s="55">
        <v>0</v>
      </c>
      <c r="G30" s="55">
        <v>0</v>
      </c>
      <c r="H30" s="55">
        <v>0</v>
      </c>
      <c r="I30" s="55">
        <v>547058</v>
      </c>
      <c r="J30" s="55">
        <v>14223508</v>
      </c>
      <c r="K30" s="55">
        <v>33894669</v>
      </c>
      <c r="L30" s="56">
        <v>112346049</v>
      </c>
      <c r="M30" s="57">
        <v>30423122</v>
      </c>
      <c r="N30" s="58">
        <v>8133941</v>
      </c>
      <c r="O30" s="55">
        <v>0</v>
      </c>
      <c r="P30" s="58">
        <v>0</v>
      </c>
      <c r="Q30" s="58">
        <v>11305700</v>
      </c>
      <c r="R30" s="58"/>
      <c r="S30" s="58">
        <v>54155897</v>
      </c>
      <c r="T30" s="58">
        <v>8841546</v>
      </c>
      <c r="U30" s="56">
        <v>112860206</v>
      </c>
      <c r="V30" s="59">
        <v>20149710</v>
      </c>
    </row>
    <row r="31" spans="1:22" s="10" customFormat="1" ht="12.75" customHeight="1">
      <c r="A31" s="25"/>
      <c r="B31" s="60" t="s">
        <v>120</v>
      </c>
      <c r="C31" s="53" t="s">
        <v>121</v>
      </c>
      <c r="D31" s="54">
        <v>136101010</v>
      </c>
      <c r="E31" s="55">
        <v>34047424</v>
      </c>
      <c r="F31" s="55">
        <v>0</v>
      </c>
      <c r="G31" s="55">
        <v>0</v>
      </c>
      <c r="H31" s="55">
        <v>0</v>
      </c>
      <c r="I31" s="55">
        <v>1098304</v>
      </c>
      <c r="J31" s="55">
        <v>10983040</v>
      </c>
      <c r="K31" s="55">
        <v>63931673</v>
      </c>
      <c r="L31" s="56">
        <v>246161451</v>
      </c>
      <c r="M31" s="57">
        <v>26122831</v>
      </c>
      <c r="N31" s="58">
        <v>38431854</v>
      </c>
      <c r="O31" s="55">
        <v>0</v>
      </c>
      <c r="P31" s="58">
        <v>0</v>
      </c>
      <c r="Q31" s="58">
        <v>10983040</v>
      </c>
      <c r="R31" s="58"/>
      <c r="S31" s="58">
        <v>134350050</v>
      </c>
      <c r="T31" s="58">
        <v>14317821</v>
      </c>
      <c r="U31" s="56">
        <v>224205596</v>
      </c>
      <c r="V31" s="59">
        <v>40615950</v>
      </c>
    </row>
    <row r="32" spans="1:22" s="10" customFormat="1" ht="12.75" customHeight="1">
      <c r="A32" s="25"/>
      <c r="B32" s="52" t="s">
        <v>122</v>
      </c>
      <c r="C32" s="53" t="s">
        <v>123</v>
      </c>
      <c r="D32" s="54">
        <v>96420012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2008204</v>
      </c>
      <c r="K32" s="55">
        <v>73222280</v>
      </c>
      <c r="L32" s="56">
        <v>171650496</v>
      </c>
      <c r="M32" s="57">
        <v>45816339</v>
      </c>
      <c r="N32" s="58">
        <v>0</v>
      </c>
      <c r="O32" s="55">
        <v>0</v>
      </c>
      <c r="P32" s="58">
        <v>0</v>
      </c>
      <c r="Q32" s="58">
        <v>726805</v>
      </c>
      <c r="R32" s="58"/>
      <c r="S32" s="58">
        <v>105986764</v>
      </c>
      <c r="T32" s="58">
        <v>21999456</v>
      </c>
      <c r="U32" s="56">
        <v>174529364</v>
      </c>
      <c r="V32" s="59">
        <v>32439050</v>
      </c>
    </row>
    <row r="33" spans="1:22" s="10" customFormat="1" ht="12.75" customHeight="1">
      <c r="A33" s="25"/>
      <c r="B33" s="52" t="s">
        <v>124</v>
      </c>
      <c r="C33" s="53" t="s">
        <v>125</v>
      </c>
      <c r="D33" s="54">
        <v>227623189</v>
      </c>
      <c r="E33" s="55">
        <v>75962250</v>
      </c>
      <c r="F33" s="55">
        <v>0</v>
      </c>
      <c r="G33" s="55">
        <v>0</v>
      </c>
      <c r="H33" s="55">
        <v>0</v>
      </c>
      <c r="I33" s="55">
        <v>3506589</v>
      </c>
      <c r="J33" s="55">
        <v>20458000</v>
      </c>
      <c r="K33" s="55">
        <v>133786756</v>
      </c>
      <c r="L33" s="56">
        <v>461336784</v>
      </c>
      <c r="M33" s="57">
        <v>118211411</v>
      </c>
      <c r="N33" s="58">
        <v>65767951</v>
      </c>
      <c r="O33" s="55">
        <v>0</v>
      </c>
      <c r="P33" s="58">
        <v>0</v>
      </c>
      <c r="Q33" s="58">
        <v>25965905</v>
      </c>
      <c r="R33" s="58"/>
      <c r="S33" s="58">
        <v>220162513</v>
      </c>
      <c r="T33" s="58">
        <v>49821275</v>
      </c>
      <c r="U33" s="56">
        <v>479929055</v>
      </c>
      <c r="V33" s="59">
        <v>50577850</v>
      </c>
    </row>
    <row r="34" spans="1:22" s="10" customFormat="1" ht="12.75" customHeight="1">
      <c r="A34" s="25"/>
      <c r="B34" s="52" t="s">
        <v>126</v>
      </c>
      <c r="C34" s="53" t="s">
        <v>127</v>
      </c>
      <c r="D34" s="54">
        <v>114593796</v>
      </c>
      <c r="E34" s="55">
        <v>57769325</v>
      </c>
      <c r="F34" s="55">
        <v>0</v>
      </c>
      <c r="G34" s="55">
        <v>0</v>
      </c>
      <c r="H34" s="55">
        <v>0</v>
      </c>
      <c r="I34" s="55">
        <v>5470580</v>
      </c>
      <c r="J34" s="55">
        <v>2936953</v>
      </c>
      <c r="K34" s="55">
        <v>129508685</v>
      </c>
      <c r="L34" s="56">
        <v>310279339</v>
      </c>
      <c r="M34" s="57">
        <v>53062387</v>
      </c>
      <c r="N34" s="58">
        <v>165344934</v>
      </c>
      <c r="O34" s="55">
        <v>0</v>
      </c>
      <c r="P34" s="58">
        <v>0</v>
      </c>
      <c r="Q34" s="58">
        <v>38153932</v>
      </c>
      <c r="R34" s="58"/>
      <c r="S34" s="58">
        <v>53949000</v>
      </c>
      <c r="T34" s="58">
        <v>51183481</v>
      </c>
      <c r="U34" s="56">
        <v>361693734</v>
      </c>
      <c r="V34" s="59">
        <v>22102252</v>
      </c>
    </row>
    <row r="35" spans="1:22" s="10" customFormat="1" ht="12.75" customHeight="1">
      <c r="A35" s="25"/>
      <c r="B35" s="52" t="s">
        <v>128</v>
      </c>
      <c r="C35" s="53" t="s">
        <v>129</v>
      </c>
      <c r="D35" s="54">
        <v>163487958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913081</v>
      </c>
      <c r="K35" s="55">
        <v>80367552</v>
      </c>
      <c r="L35" s="56">
        <v>244768591</v>
      </c>
      <c r="M35" s="57">
        <v>12100000</v>
      </c>
      <c r="N35" s="58">
        <v>0</v>
      </c>
      <c r="O35" s="55">
        <v>0</v>
      </c>
      <c r="P35" s="58">
        <v>0</v>
      </c>
      <c r="Q35" s="58">
        <v>3146000</v>
      </c>
      <c r="R35" s="58"/>
      <c r="S35" s="58">
        <v>192833000</v>
      </c>
      <c r="T35" s="58">
        <v>32711703</v>
      </c>
      <c r="U35" s="56">
        <v>240790703</v>
      </c>
      <c r="V35" s="59">
        <v>58473000</v>
      </c>
    </row>
    <row r="36" spans="1:22" s="10" customFormat="1" ht="12.75" customHeight="1">
      <c r="A36" s="25"/>
      <c r="B36" s="52" t="s">
        <v>130</v>
      </c>
      <c r="C36" s="53" t="s">
        <v>131</v>
      </c>
      <c r="D36" s="54">
        <v>119793829</v>
      </c>
      <c r="E36" s="55">
        <v>15765750</v>
      </c>
      <c r="F36" s="55">
        <v>0</v>
      </c>
      <c r="G36" s="55">
        <v>0</v>
      </c>
      <c r="H36" s="55">
        <v>0</v>
      </c>
      <c r="I36" s="55">
        <v>308700</v>
      </c>
      <c r="J36" s="55">
        <v>4410000</v>
      </c>
      <c r="K36" s="55">
        <v>74361781</v>
      </c>
      <c r="L36" s="56">
        <v>214640060</v>
      </c>
      <c r="M36" s="57">
        <v>10106738</v>
      </c>
      <c r="N36" s="58">
        <v>20276462</v>
      </c>
      <c r="O36" s="55">
        <v>0</v>
      </c>
      <c r="P36" s="58">
        <v>0</v>
      </c>
      <c r="Q36" s="58">
        <v>9145527</v>
      </c>
      <c r="R36" s="58"/>
      <c r="S36" s="58">
        <v>157350750</v>
      </c>
      <c r="T36" s="58">
        <v>17762583</v>
      </c>
      <c r="U36" s="56">
        <v>214642060</v>
      </c>
      <c r="V36" s="59">
        <v>35564150</v>
      </c>
    </row>
    <row r="37" spans="1:22" s="10" customFormat="1" ht="12.75" customHeight="1">
      <c r="A37" s="25"/>
      <c r="B37" s="52" t="s">
        <v>132</v>
      </c>
      <c r="C37" s="53" t="s">
        <v>133</v>
      </c>
      <c r="D37" s="54">
        <v>121562911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2735290</v>
      </c>
      <c r="K37" s="55">
        <v>139906112</v>
      </c>
      <c r="L37" s="56">
        <v>264204313</v>
      </c>
      <c r="M37" s="57">
        <v>7691577</v>
      </c>
      <c r="N37" s="58">
        <v>0</v>
      </c>
      <c r="O37" s="55">
        <v>0</v>
      </c>
      <c r="P37" s="58">
        <v>0</v>
      </c>
      <c r="Q37" s="58">
        <v>1541121</v>
      </c>
      <c r="R37" s="58"/>
      <c r="S37" s="58">
        <v>183795851</v>
      </c>
      <c r="T37" s="58">
        <v>23174471</v>
      </c>
      <c r="U37" s="56">
        <v>216203020</v>
      </c>
      <c r="V37" s="59">
        <v>57686000</v>
      </c>
    </row>
    <row r="38" spans="1:22" s="10" customFormat="1" ht="12.75" customHeight="1">
      <c r="A38" s="25"/>
      <c r="B38" s="52" t="s">
        <v>134</v>
      </c>
      <c r="C38" s="53" t="s">
        <v>135</v>
      </c>
      <c r="D38" s="54">
        <v>45780496</v>
      </c>
      <c r="E38" s="55">
        <v>14251344</v>
      </c>
      <c r="F38" s="55">
        <v>0</v>
      </c>
      <c r="G38" s="55">
        <v>0</v>
      </c>
      <c r="H38" s="55">
        <v>0</v>
      </c>
      <c r="I38" s="55">
        <v>153739</v>
      </c>
      <c r="J38" s="55">
        <v>2172719</v>
      </c>
      <c r="K38" s="55">
        <v>36557910</v>
      </c>
      <c r="L38" s="56">
        <v>98916208</v>
      </c>
      <c r="M38" s="57">
        <v>1322808</v>
      </c>
      <c r="N38" s="58">
        <v>12861089</v>
      </c>
      <c r="O38" s="55">
        <v>0</v>
      </c>
      <c r="P38" s="58">
        <v>0</v>
      </c>
      <c r="Q38" s="58">
        <v>5210225</v>
      </c>
      <c r="R38" s="58"/>
      <c r="S38" s="58">
        <v>83862482</v>
      </c>
      <c r="T38" s="58">
        <v>12922712</v>
      </c>
      <c r="U38" s="56">
        <v>116179316</v>
      </c>
      <c r="V38" s="59">
        <v>22517350</v>
      </c>
    </row>
    <row r="39" spans="1:22" s="10" customFormat="1" ht="12.75" customHeight="1">
      <c r="A39" s="25"/>
      <c r="B39" s="52" t="s">
        <v>136</v>
      </c>
      <c r="C39" s="53" t="s">
        <v>137</v>
      </c>
      <c r="D39" s="54">
        <v>376338052</v>
      </c>
      <c r="E39" s="55">
        <v>280450000</v>
      </c>
      <c r="F39" s="55">
        <v>0</v>
      </c>
      <c r="G39" s="55">
        <v>0</v>
      </c>
      <c r="H39" s="55">
        <v>0</v>
      </c>
      <c r="I39" s="55">
        <v>5000000</v>
      </c>
      <c r="J39" s="55">
        <v>79079600</v>
      </c>
      <c r="K39" s="55">
        <v>129033885</v>
      </c>
      <c r="L39" s="56">
        <v>869901537</v>
      </c>
      <c r="M39" s="57">
        <v>131749341</v>
      </c>
      <c r="N39" s="58">
        <v>355286329</v>
      </c>
      <c r="O39" s="55">
        <v>0</v>
      </c>
      <c r="P39" s="58">
        <v>0</v>
      </c>
      <c r="Q39" s="58">
        <v>63038792</v>
      </c>
      <c r="R39" s="58"/>
      <c r="S39" s="58">
        <v>224926600</v>
      </c>
      <c r="T39" s="58">
        <v>95700475</v>
      </c>
      <c r="U39" s="56">
        <v>870701537</v>
      </c>
      <c r="V39" s="59">
        <v>66588400</v>
      </c>
    </row>
    <row r="40" spans="1:22" s="10" customFormat="1" ht="12.75" customHeight="1">
      <c r="A40" s="25"/>
      <c r="B40" s="52" t="s">
        <v>138</v>
      </c>
      <c r="C40" s="53" t="s">
        <v>139</v>
      </c>
      <c r="D40" s="54">
        <v>148599569</v>
      </c>
      <c r="E40" s="55">
        <v>25551068</v>
      </c>
      <c r="F40" s="55">
        <v>0</v>
      </c>
      <c r="G40" s="55">
        <v>0</v>
      </c>
      <c r="H40" s="55">
        <v>0</v>
      </c>
      <c r="I40" s="55">
        <v>231673</v>
      </c>
      <c r="J40" s="55">
        <v>5716324</v>
      </c>
      <c r="K40" s="55">
        <v>205056756</v>
      </c>
      <c r="L40" s="56">
        <v>385155390</v>
      </c>
      <c r="M40" s="57">
        <v>34255753</v>
      </c>
      <c r="N40" s="58">
        <v>39358638</v>
      </c>
      <c r="O40" s="55">
        <v>0</v>
      </c>
      <c r="P40" s="58">
        <v>0</v>
      </c>
      <c r="Q40" s="58">
        <v>8165891</v>
      </c>
      <c r="R40" s="58"/>
      <c r="S40" s="58">
        <v>202760700</v>
      </c>
      <c r="T40" s="58">
        <v>58109719</v>
      </c>
      <c r="U40" s="56">
        <v>342650701</v>
      </c>
      <c r="V40" s="59">
        <v>42505000</v>
      </c>
    </row>
    <row r="41" spans="1:22" s="10" customFormat="1" ht="12.75" customHeight="1">
      <c r="A41" s="25"/>
      <c r="B41" s="52" t="s">
        <v>140</v>
      </c>
      <c r="C41" s="53" t="s">
        <v>141</v>
      </c>
      <c r="D41" s="54">
        <v>132759299</v>
      </c>
      <c r="E41" s="55">
        <v>44712143</v>
      </c>
      <c r="F41" s="55">
        <v>0</v>
      </c>
      <c r="G41" s="55">
        <v>0</v>
      </c>
      <c r="H41" s="55">
        <v>0</v>
      </c>
      <c r="I41" s="55">
        <v>3586061</v>
      </c>
      <c r="J41" s="55">
        <v>8585226</v>
      </c>
      <c r="K41" s="55">
        <v>116662899</v>
      </c>
      <c r="L41" s="56">
        <v>306305628</v>
      </c>
      <c r="M41" s="57">
        <v>10166083</v>
      </c>
      <c r="N41" s="58">
        <v>48725340</v>
      </c>
      <c r="O41" s="55">
        <v>0</v>
      </c>
      <c r="P41" s="58">
        <v>0</v>
      </c>
      <c r="Q41" s="58">
        <v>11490005</v>
      </c>
      <c r="R41" s="58"/>
      <c r="S41" s="58">
        <v>180729000</v>
      </c>
      <c r="T41" s="58">
        <v>26514856</v>
      </c>
      <c r="U41" s="56">
        <v>277625284</v>
      </c>
      <c r="V41" s="59">
        <v>42458000</v>
      </c>
    </row>
    <row r="42" spans="1:22" s="10" customFormat="1" ht="12.75" customHeight="1">
      <c r="A42" s="25"/>
      <c r="B42" s="52" t="s">
        <v>142</v>
      </c>
      <c r="C42" s="53" t="s">
        <v>143</v>
      </c>
      <c r="D42" s="54">
        <v>125609506</v>
      </c>
      <c r="E42" s="55">
        <v>104120401</v>
      </c>
      <c r="F42" s="55">
        <v>0</v>
      </c>
      <c r="G42" s="55">
        <v>0</v>
      </c>
      <c r="H42" s="55">
        <v>0</v>
      </c>
      <c r="I42" s="55">
        <v>125120</v>
      </c>
      <c r="J42" s="55">
        <v>2173346</v>
      </c>
      <c r="K42" s="55">
        <v>67348144</v>
      </c>
      <c r="L42" s="56">
        <v>299376517</v>
      </c>
      <c r="M42" s="57">
        <v>46749294</v>
      </c>
      <c r="N42" s="58">
        <v>129742310</v>
      </c>
      <c r="O42" s="55">
        <v>0</v>
      </c>
      <c r="P42" s="58">
        <v>0</v>
      </c>
      <c r="Q42" s="58">
        <v>34695573</v>
      </c>
      <c r="R42" s="58"/>
      <c r="S42" s="58">
        <v>73974105</v>
      </c>
      <c r="T42" s="58">
        <v>26015765</v>
      </c>
      <c r="U42" s="56">
        <v>311177047</v>
      </c>
      <c r="V42" s="59">
        <v>27808012</v>
      </c>
    </row>
    <row r="43" spans="1:22" s="10" customFormat="1" ht="12.75" customHeight="1">
      <c r="A43" s="25"/>
      <c r="B43" s="52" t="s">
        <v>144</v>
      </c>
      <c r="C43" s="53" t="s">
        <v>145</v>
      </c>
      <c r="D43" s="54">
        <v>210890932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29160585</v>
      </c>
      <c r="K43" s="55">
        <v>193059321</v>
      </c>
      <c r="L43" s="56">
        <v>433110838</v>
      </c>
      <c r="M43" s="57">
        <v>46431613</v>
      </c>
      <c r="N43" s="58">
        <v>0</v>
      </c>
      <c r="O43" s="55">
        <v>0</v>
      </c>
      <c r="P43" s="58">
        <v>0</v>
      </c>
      <c r="Q43" s="58">
        <v>1514731</v>
      </c>
      <c r="R43" s="58"/>
      <c r="S43" s="58">
        <v>309216351</v>
      </c>
      <c r="T43" s="58">
        <v>148866163</v>
      </c>
      <c r="U43" s="56">
        <v>506028858</v>
      </c>
      <c r="V43" s="59">
        <v>129368021</v>
      </c>
    </row>
    <row r="44" spans="1:22" s="10" customFormat="1" ht="12.75" customHeight="1">
      <c r="A44" s="25"/>
      <c r="B44" s="52" t="s">
        <v>146</v>
      </c>
      <c r="C44" s="53" t="s">
        <v>147</v>
      </c>
      <c r="D44" s="54">
        <v>84596384</v>
      </c>
      <c r="E44" s="55">
        <v>0</v>
      </c>
      <c r="F44" s="55">
        <v>0</v>
      </c>
      <c r="G44" s="55">
        <v>0</v>
      </c>
      <c r="H44" s="55">
        <v>0</v>
      </c>
      <c r="I44" s="55">
        <v>492996</v>
      </c>
      <c r="J44" s="55">
        <v>5470580</v>
      </c>
      <c r="K44" s="55">
        <v>158053538</v>
      </c>
      <c r="L44" s="56">
        <v>248613498</v>
      </c>
      <c r="M44" s="57">
        <v>11656644</v>
      </c>
      <c r="N44" s="58">
        <v>0</v>
      </c>
      <c r="O44" s="55">
        <v>0</v>
      </c>
      <c r="P44" s="58">
        <v>0</v>
      </c>
      <c r="Q44" s="58">
        <v>1754468</v>
      </c>
      <c r="R44" s="58"/>
      <c r="S44" s="58">
        <v>183122194</v>
      </c>
      <c r="T44" s="58">
        <v>27436454</v>
      </c>
      <c r="U44" s="56">
        <v>223969760</v>
      </c>
      <c r="V44" s="59">
        <v>90855393</v>
      </c>
    </row>
    <row r="45" spans="1:22" s="10" customFormat="1" ht="12.75" customHeight="1">
      <c r="A45" s="25"/>
      <c r="B45" s="52" t="s">
        <v>148</v>
      </c>
      <c r="C45" s="53" t="s">
        <v>149</v>
      </c>
      <c r="D45" s="54">
        <v>205569949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4158295</v>
      </c>
      <c r="K45" s="55">
        <v>232510144</v>
      </c>
      <c r="L45" s="56">
        <v>442238388</v>
      </c>
      <c r="M45" s="57">
        <v>17714766</v>
      </c>
      <c r="N45" s="58">
        <v>0</v>
      </c>
      <c r="O45" s="55">
        <v>0</v>
      </c>
      <c r="P45" s="58">
        <v>0</v>
      </c>
      <c r="Q45" s="58">
        <v>338401</v>
      </c>
      <c r="R45" s="58"/>
      <c r="S45" s="58">
        <v>309281000</v>
      </c>
      <c r="T45" s="58">
        <v>130072738</v>
      </c>
      <c r="U45" s="56">
        <v>457406905</v>
      </c>
      <c r="V45" s="59">
        <v>77941152</v>
      </c>
    </row>
    <row r="46" spans="1:22" s="10" customFormat="1" ht="12.75" customHeight="1">
      <c r="A46" s="25"/>
      <c r="B46" s="52" t="s">
        <v>150</v>
      </c>
      <c r="C46" s="53" t="s">
        <v>151</v>
      </c>
      <c r="D46" s="54">
        <v>140910902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7711952</v>
      </c>
      <c r="K46" s="55">
        <v>212942706</v>
      </c>
      <c r="L46" s="56">
        <v>361565560</v>
      </c>
      <c r="M46" s="57">
        <v>18893651</v>
      </c>
      <c r="N46" s="58">
        <v>0</v>
      </c>
      <c r="O46" s="55">
        <v>0</v>
      </c>
      <c r="P46" s="58">
        <v>0</v>
      </c>
      <c r="Q46" s="58">
        <v>1978541</v>
      </c>
      <c r="R46" s="58"/>
      <c r="S46" s="58">
        <v>225810530</v>
      </c>
      <c r="T46" s="58">
        <v>13210268</v>
      </c>
      <c r="U46" s="56">
        <v>259892990</v>
      </c>
      <c r="V46" s="59">
        <v>64607190</v>
      </c>
    </row>
    <row r="47" spans="1:22" s="10" customFormat="1" ht="12.75" customHeight="1">
      <c r="A47" s="25"/>
      <c r="B47" s="52" t="s">
        <v>152</v>
      </c>
      <c r="C47" s="53" t="s">
        <v>153</v>
      </c>
      <c r="D47" s="54">
        <v>575736313</v>
      </c>
      <c r="E47" s="55">
        <v>417593258</v>
      </c>
      <c r="F47" s="55">
        <v>0</v>
      </c>
      <c r="G47" s="55">
        <v>0</v>
      </c>
      <c r="H47" s="55">
        <v>0</v>
      </c>
      <c r="I47" s="55">
        <v>16378757</v>
      </c>
      <c r="J47" s="55">
        <v>62542516</v>
      </c>
      <c r="K47" s="55">
        <v>376799011</v>
      </c>
      <c r="L47" s="56">
        <v>1449049855</v>
      </c>
      <c r="M47" s="57">
        <v>270383481</v>
      </c>
      <c r="N47" s="58">
        <v>605323555</v>
      </c>
      <c r="O47" s="55">
        <v>0</v>
      </c>
      <c r="P47" s="58">
        <v>0</v>
      </c>
      <c r="Q47" s="58">
        <v>72300766</v>
      </c>
      <c r="R47" s="58"/>
      <c r="S47" s="58">
        <v>418575550</v>
      </c>
      <c r="T47" s="58">
        <v>178115001</v>
      </c>
      <c r="U47" s="56">
        <v>1544698353</v>
      </c>
      <c r="V47" s="59">
        <v>114532450</v>
      </c>
    </row>
    <row r="48" spans="1:22" s="10" customFormat="1" ht="12.75" customHeight="1">
      <c r="A48" s="25"/>
      <c r="B48" s="52" t="s">
        <v>154</v>
      </c>
      <c r="C48" s="53" t="s">
        <v>155</v>
      </c>
      <c r="D48" s="54">
        <v>160907484</v>
      </c>
      <c r="E48" s="55">
        <v>52920000</v>
      </c>
      <c r="F48" s="55">
        <v>0</v>
      </c>
      <c r="G48" s="55">
        <v>0</v>
      </c>
      <c r="H48" s="55">
        <v>0</v>
      </c>
      <c r="I48" s="55">
        <v>0</v>
      </c>
      <c r="J48" s="55">
        <v>5512500</v>
      </c>
      <c r="K48" s="55">
        <v>232153584</v>
      </c>
      <c r="L48" s="56">
        <v>451493568</v>
      </c>
      <c r="M48" s="57">
        <v>53129472</v>
      </c>
      <c r="N48" s="58">
        <v>63055248</v>
      </c>
      <c r="O48" s="55">
        <v>0</v>
      </c>
      <c r="P48" s="58">
        <v>0</v>
      </c>
      <c r="Q48" s="58">
        <v>17117160</v>
      </c>
      <c r="R48" s="58"/>
      <c r="S48" s="58">
        <v>281432004</v>
      </c>
      <c r="T48" s="58">
        <v>38780664</v>
      </c>
      <c r="U48" s="56">
        <v>453514548</v>
      </c>
      <c r="V48" s="59">
        <v>135921996</v>
      </c>
    </row>
    <row r="49" spans="1:22" s="10" customFormat="1" ht="12.75" customHeight="1">
      <c r="A49" s="25"/>
      <c r="B49" s="52" t="s">
        <v>156</v>
      </c>
      <c r="C49" s="53" t="s">
        <v>157</v>
      </c>
      <c r="D49" s="54">
        <v>123913153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5502005</v>
      </c>
      <c r="K49" s="55">
        <v>299304839</v>
      </c>
      <c r="L49" s="56">
        <v>428719997</v>
      </c>
      <c r="M49" s="57">
        <v>19124384</v>
      </c>
      <c r="N49" s="58">
        <v>0</v>
      </c>
      <c r="O49" s="55">
        <v>0</v>
      </c>
      <c r="P49" s="58">
        <v>0</v>
      </c>
      <c r="Q49" s="58">
        <v>1100401</v>
      </c>
      <c r="R49" s="58"/>
      <c r="S49" s="58">
        <v>259573344</v>
      </c>
      <c r="T49" s="58">
        <v>52148980</v>
      </c>
      <c r="U49" s="56">
        <v>331947109</v>
      </c>
      <c r="V49" s="59">
        <v>110940228</v>
      </c>
    </row>
    <row r="50" spans="1:22" s="10" customFormat="1" ht="12.75" customHeight="1">
      <c r="A50" s="25"/>
      <c r="B50" s="52" t="s">
        <v>158</v>
      </c>
      <c r="C50" s="53" t="s">
        <v>159</v>
      </c>
      <c r="D50" s="54">
        <v>161824632</v>
      </c>
      <c r="E50" s="55">
        <v>36540972</v>
      </c>
      <c r="F50" s="55">
        <v>0</v>
      </c>
      <c r="G50" s="55">
        <v>0</v>
      </c>
      <c r="H50" s="55">
        <v>0</v>
      </c>
      <c r="I50" s="55">
        <v>154824</v>
      </c>
      <c r="J50" s="55">
        <v>4942368</v>
      </c>
      <c r="K50" s="55">
        <v>223563072</v>
      </c>
      <c r="L50" s="56">
        <v>427025868</v>
      </c>
      <c r="M50" s="57">
        <v>27665148</v>
      </c>
      <c r="N50" s="58">
        <v>38412960</v>
      </c>
      <c r="O50" s="55">
        <v>0</v>
      </c>
      <c r="P50" s="58">
        <v>0</v>
      </c>
      <c r="Q50" s="58">
        <v>4873404</v>
      </c>
      <c r="R50" s="58"/>
      <c r="S50" s="58">
        <v>316506000</v>
      </c>
      <c r="T50" s="58">
        <v>26273652</v>
      </c>
      <c r="U50" s="56">
        <v>413731164</v>
      </c>
      <c r="V50" s="59">
        <v>94037004</v>
      </c>
    </row>
    <row r="51" spans="1:22" s="10" customFormat="1" ht="12.75" customHeight="1">
      <c r="A51" s="25"/>
      <c r="B51" s="52" t="s">
        <v>160</v>
      </c>
      <c r="C51" s="53" t="s">
        <v>161</v>
      </c>
      <c r="D51" s="54">
        <v>71730931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1309173</v>
      </c>
      <c r="K51" s="55">
        <v>141223019</v>
      </c>
      <c r="L51" s="56">
        <v>214263123</v>
      </c>
      <c r="M51" s="57">
        <v>13160816</v>
      </c>
      <c r="N51" s="58">
        <v>0</v>
      </c>
      <c r="O51" s="55">
        <v>0</v>
      </c>
      <c r="P51" s="58">
        <v>0</v>
      </c>
      <c r="Q51" s="58">
        <v>343331</v>
      </c>
      <c r="R51" s="58"/>
      <c r="S51" s="58">
        <v>185354487</v>
      </c>
      <c r="T51" s="58">
        <v>64734635</v>
      </c>
      <c r="U51" s="56">
        <v>263593269</v>
      </c>
      <c r="V51" s="59">
        <v>52336000</v>
      </c>
    </row>
    <row r="52" spans="1:22" s="10" customFormat="1" ht="12.75" customHeight="1">
      <c r="A52" s="25"/>
      <c r="B52" s="60" t="s">
        <v>162</v>
      </c>
      <c r="C52" s="53" t="s">
        <v>163</v>
      </c>
      <c r="D52" s="54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11039640</v>
      </c>
      <c r="L52" s="56">
        <v>11039640</v>
      </c>
      <c r="M52" s="57">
        <v>25716256</v>
      </c>
      <c r="N52" s="58">
        <v>24021275</v>
      </c>
      <c r="O52" s="55">
        <v>9547443</v>
      </c>
      <c r="P52" s="58">
        <v>11321612</v>
      </c>
      <c r="Q52" s="58">
        <v>11632734</v>
      </c>
      <c r="R52" s="58"/>
      <c r="S52" s="58">
        <v>80814000</v>
      </c>
      <c r="T52" s="58">
        <v>27422694</v>
      </c>
      <c r="U52" s="56">
        <v>190476014</v>
      </c>
      <c r="V52" s="59">
        <v>53777000</v>
      </c>
    </row>
    <row r="53" spans="1:22" s="10" customFormat="1" ht="12.75" customHeight="1">
      <c r="A53" s="25"/>
      <c r="B53" s="52" t="s">
        <v>164</v>
      </c>
      <c r="C53" s="53" t="s">
        <v>165</v>
      </c>
      <c r="D53" s="54">
        <v>127131465</v>
      </c>
      <c r="E53" s="55">
        <v>64231000</v>
      </c>
      <c r="F53" s="55">
        <v>54900300</v>
      </c>
      <c r="G53" s="55">
        <v>0</v>
      </c>
      <c r="H53" s="55">
        <v>0</v>
      </c>
      <c r="I53" s="55">
        <v>0</v>
      </c>
      <c r="J53" s="55">
        <v>37726328</v>
      </c>
      <c r="K53" s="55">
        <v>85483724</v>
      </c>
      <c r="L53" s="56">
        <v>369472817</v>
      </c>
      <c r="M53" s="57">
        <v>35123249</v>
      </c>
      <c r="N53" s="58">
        <v>71938994</v>
      </c>
      <c r="O53" s="55">
        <v>43222325</v>
      </c>
      <c r="P53" s="58">
        <v>22515061</v>
      </c>
      <c r="Q53" s="58">
        <v>15022290</v>
      </c>
      <c r="R53" s="58"/>
      <c r="S53" s="58">
        <v>105803000</v>
      </c>
      <c r="T53" s="58">
        <v>20554742</v>
      </c>
      <c r="U53" s="56">
        <v>314179661</v>
      </c>
      <c r="V53" s="59">
        <v>60344000</v>
      </c>
    </row>
    <row r="54" spans="1:22" s="10" customFormat="1" ht="12.75" customHeight="1">
      <c r="A54" s="25"/>
      <c r="B54" s="52" t="s">
        <v>166</v>
      </c>
      <c r="C54" s="53" t="s">
        <v>167</v>
      </c>
      <c r="D54" s="54">
        <v>95921712</v>
      </c>
      <c r="E54" s="55">
        <v>31388844</v>
      </c>
      <c r="F54" s="55">
        <v>0</v>
      </c>
      <c r="G54" s="55">
        <v>0</v>
      </c>
      <c r="H54" s="55">
        <v>0</v>
      </c>
      <c r="I54" s="55">
        <v>8902692</v>
      </c>
      <c r="J54" s="55">
        <v>27580440</v>
      </c>
      <c r="K54" s="55">
        <v>80816880</v>
      </c>
      <c r="L54" s="56">
        <v>244610568</v>
      </c>
      <c r="M54" s="57">
        <v>8689200</v>
      </c>
      <c r="N54" s="58">
        <v>34454580</v>
      </c>
      <c r="O54" s="55">
        <v>33988164</v>
      </c>
      <c r="P54" s="58">
        <v>10365120</v>
      </c>
      <c r="Q54" s="58">
        <v>5938908</v>
      </c>
      <c r="R54" s="58"/>
      <c r="S54" s="58">
        <v>88229004</v>
      </c>
      <c r="T54" s="58">
        <v>57579132</v>
      </c>
      <c r="U54" s="56">
        <v>239244108</v>
      </c>
      <c r="V54" s="59">
        <v>57678996</v>
      </c>
    </row>
    <row r="55" spans="1:22" s="10" customFormat="1" ht="12.75" customHeight="1">
      <c r="A55" s="25"/>
      <c r="B55" s="52" t="s">
        <v>168</v>
      </c>
      <c r="C55" s="53" t="s">
        <v>169</v>
      </c>
      <c r="D55" s="54">
        <v>127713051</v>
      </c>
      <c r="E55" s="55">
        <v>43905632</v>
      </c>
      <c r="F55" s="55">
        <v>1969404</v>
      </c>
      <c r="G55" s="55">
        <v>0</v>
      </c>
      <c r="H55" s="55">
        <v>0</v>
      </c>
      <c r="I55" s="55">
        <v>1691000</v>
      </c>
      <c r="J55" s="55">
        <v>103504861</v>
      </c>
      <c r="K55" s="55">
        <v>44875261</v>
      </c>
      <c r="L55" s="56">
        <v>323659209</v>
      </c>
      <c r="M55" s="57">
        <v>70555339</v>
      </c>
      <c r="N55" s="58">
        <v>42512377</v>
      </c>
      <c r="O55" s="55">
        <v>43768000</v>
      </c>
      <c r="P55" s="58">
        <v>24531000</v>
      </c>
      <c r="Q55" s="58">
        <v>0</v>
      </c>
      <c r="R55" s="58"/>
      <c r="S55" s="58">
        <v>176470000</v>
      </c>
      <c r="T55" s="58">
        <v>8025311</v>
      </c>
      <c r="U55" s="56">
        <v>365862027</v>
      </c>
      <c r="V55" s="59">
        <v>0</v>
      </c>
    </row>
    <row r="56" spans="1:22" s="10" customFormat="1" ht="12.75" customHeight="1">
      <c r="A56" s="25"/>
      <c r="B56" s="52" t="s">
        <v>170</v>
      </c>
      <c r="C56" s="53" t="s">
        <v>171</v>
      </c>
      <c r="D56" s="54">
        <v>60488629</v>
      </c>
      <c r="E56" s="55">
        <v>40449600</v>
      </c>
      <c r="F56" s="55">
        <v>5618000</v>
      </c>
      <c r="G56" s="55">
        <v>0</v>
      </c>
      <c r="H56" s="55">
        <v>0</v>
      </c>
      <c r="I56" s="55">
        <v>674160</v>
      </c>
      <c r="J56" s="55">
        <v>20629879</v>
      </c>
      <c r="K56" s="55">
        <v>35649203</v>
      </c>
      <c r="L56" s="56">
        <v>163509471</v>
      </c>
      <c r="M56" s="57">
        <v>9327716</v>
      </c>
      <c r="N56" s="58">
        <v>19340158</v>
      </c>
      <c r="O56" s="55">
        <v>4471539</v>
      </c>
      <c r="P56" s="58">
        <v>22062489</v>
      </c>
      <c r="Q56" s="58">
        <v>14476519</v>
      </c>
      <c r="R56" s="58"/>
      <c r="S56" s="58">
        <v>70535704</v>
      </c>
      <c r="T56" s="58">
        <v>23675543</v>
      </c>
      <c r="U56" s="56">
        <v>163889668</v>
      </c>
      <c r="V56" s="59">
        <v>115333612</v>
      </c>
    </row>
    <row r="57" spans="1:22" s="10" customFormat="1" ht="12.75" customHeight="1">
      <c r="A57" s="25"/>
      <c r="B57" s="52" t="s">
        <v>172</v>
      </c>
      <c r="C57" s="53" t="s">
        <v>173</v>
      </c>
      <c r="D57" s="54">
        <v>86869821</v>
      </c>
      <c r="E57" s="55">
        <v>44872428</v>
      </c>
      <c r="F57" s="55">
        <v>3816920</v>
      </c>
      <c r="G57" s="55">
        <v>0</v>
      </c>
      <c r="H57" s="55">
        <v>0</v>
      </c>
      <c r="I57" s="55">
        <v>2456476</v>
      </c>
      <c r="J57" s="55">
        <v>48</v>
      </c>
      <c r="K57" s="55">
        <v>35150273</v>
      </c>
      <c r="L57" s="56">
        <v>173165966</v>
      </c>
      <c r="M57" s="57">
        <v>-20690952</v>
      </c>
      <c r="N57" s="58">
        <v>51637854</v>
      </c>
      <c r="O57" s="55">
        <v>12443057</v>
      </c>
      <c r="P57" s="58">
        <v>8970530</v>
      </c>
      <c r="Q57" s="58">
        <v>5976324</v>
      </c>
      <c r="R57" s="58"/>
      <c r="S57" s="58">
        <v>3742400</v>
      </c>
      <c r="T57" s="58">
        <v>2273855</v>
      </c>
      <c r="U57" s="56">
        <v>64353068</v>
      </c>
      <c r="V57" s="59">
        <v>0</v>
      </c>
    </row>
    <row r="58" spans="1:22" s="10" customFormat="1" ht="12.75" customHeight="1">
      <c r="A58" s="25"/>
      <c r="B58" s="52" t="s">
        <v>60</v>
      </c>
      <c r="C58" s="53" t="s">
        <v>61</v>
      </c>
      <c r="D58" s="54">
        <v>954081214</v>
      </c>
      <c r="E58" s="55">
        <v>482424396</v>
      </c>
      <c r="F58" s="55">
        <v>700956371</v>
      </c>
      <c r="G58" s="55">
        <v>0</v>
      </c>
      <c r="H58" s="55">
        <v>0</v>
      </c>
      <c r="I58" s="55">
        <v>221288902</v>
      </c>
      <c r="J58" s="55">
        <v>200000000</v>
      </c>
      <c r="K58" s="55">
        <v>632217484</v>
      </c>
      <c r="L58" s="56">
        <v>3190968367</v>
      </c>
      <c r="M58" s="57">
        <v>436877705</v>
      </c>
      <c r="N58" s="58">
        <v>898608620</v>
      </c>
      <c r="O58" s="55">
        <v>416566860</v>
      </c>
      <c r="P58" s="58">
        <v>180965685</v>
      </c>
      <c r="Q58" s="58">
        <v>121023146</v>
      </c>
      <c r="R58" s="58"/>
      <c r="S58" s="58">
        <v>632993000</v>
      </c>
      <c r="T58" s="58">
        <v>534741125</v>
      </c>
      <c r="U58" s="56">
        <v>3221776141</v>
      </c>
      <c r="V58" s="59">
        <v>174830000</v>
      </c>
    </row>
    <row r="59" spans="1:22" s="10" customFormat="1" ht="12.75" customHeight="1">
      <c r="A59" s="25"/>
      <c r="B59" s="52" t="s">
        <v>174</v>
      </c>
      <c r="C59" s="53" t="s">
        <v>175</v>
      </c>
      <c r="D59" s="54">
        <v>176066522</v>
      </c>
      <c r="E59" s="55">
        <v>90481161</v>
      </c>
      <c r="F59" s="55">
        <v>0</v>
      </c>
      <c r="G59" s="55">
        <v>0</v>
      </c>
      <c r="H59" s="55">
        <v>0</v>
      </c>
      <c r="I59" s="55">
        <v>16861865</v>
      </c>
      <c r="J59" s="55">
        <v>70247000</v>
      </c>
      <c r="K59" s="55">
        <v>176717763</v>
      </c>
      <c r="L59" s="56">
        <v>530374311</v>
      </c>
      <c r="M59" s="57">
        <v>31751292</v>
      </c>
      <c r="N59" s="58">
        <v>142485601</v>
      </c>
      <c r="O59" s="55">
        <v>68406181</v>
      </c>
      <c r="P59" s="58">
        <v>52680530</v>
      </c>
      <c r="Q59" s="58">
        <v>34235461</v>
      </c>
      <c r="R59" s="58"/>
      <c r="S59" s="58">
        <v>149767000</v>
      </c>
      <c r="T59" s="58">
        <v>94381121</v>
      </c>
      <c r="U59" s="56">
        <v>573707186</v>
      </c>
      <c r="V59" s="59">
        <v>49295000</v>
      </c>
    </row>
    <row r="60" spans="1:22" s="10" customFormat="1" ht="12.75" customHeight="1">
      <c r="A60" s="25"/>
      <c r="B60" s="52" t="s">
        <v>176</v>
      </c>
      <c r="C60" s="53" t="s">
        <v>177</v>
      </c>
      <c r="D60" s="54">
        <v>250916064</v>
      </c>
      <c r="E60" s="55">
        <v>94097556</v>
      </c>
      <c r="F60" s="55">
        <v>0</v>
      </c>
      <c r="G60" s="55">
        <v>0</v>
      </c>
      <c r="H60" s="55">
        <v>0</v>
      </c>
      <c r="I60" s="55">
        <v>8528916</v>
      </c>
      <c r="J60" s="55">
        <v>79304988</v>
      </c>
      <c r="K60" s="55">
        <v>295520544</v>
      </c>
      <c r="L60" s="56">
        <v>728368068</v>
      </c>
      <c r="M60" s="57">
        <v>77587344</v>
      </c>
      <c r="N60" s="58">
        <v>87693936</v>
      </c>
      <c r="O60" s="55">
        <v>68532240</v>
      </c>
      <c r="P60" s="58">
        <v>39090468</v>
      </c>
      <c r="Q60" s="58">
        <v>49760760</v>
      </c>
      <c r="R60" s="58"/>
      <c r="S60" s="58">
        <v>234004272</v>
      </c>
      <c r="T60" s="58">
        <v>53111892</v>
      </c>
      <c r="U60" s="56">
        <v>609780912</v>
      </c>
      <c r="V60" s="59">
        <v>189115896</v>
      </c>
    </row>
    <row r="61" spans="1:22" s="10" customFormat="1" ht="12.75" customHeight="1">
      <c r="A61" s="25"/>
      <c r="B61" s="52" t="s">
        <v>178</v>
      </c>
      <c r="C61" s="53" t="s">
        <v>179</v>
      </c>
      <c r="D61" s="54">
        <v>329819159</v>
      </c>
      <c r="E61" s="55">
        <v>190908500</v>
      </c>
      <c r="F61" s="55">
        <v>0</v>
      </c>
      <c r="G61" s="55">
        <v>0</v>
      </c>
      <c r="H61" s="55">
        <v>0</v>
      </c>
      <c r="I61" s="55">
        <v>12337120</v>
      </c>
      <c r="J61" s="55">
        <v>108887110</v>
      </c>
      <c r="K61" s="55">
        <v>223299013</v>
      </c>
      <c r="L61" s="56">
        <v>865250902</v>
      </c>
      <c r="M61" s="57">
        <v>172778050</v>
      </c>
      <c r="N61" s="58">
        <v>248430180</v>
      </c>
      <c r="O61" s="55">
        <v>82135160</v>
      </c>
      <c r="P61" s="58">
        <v>65496954</v>
      </c>
      <c r="Q61" s="58">
        <v>56520109</v>
      </c>
      <c r="R61" s="58"/>
      <c r="S61" s="58">
        <v>212952000</v>
      </c>
      <c r="T61" s="58">
        <v>59569228</v>
      </c>
      <c r="U61" s="56">
        <v>897881681</v>
      </c>
      <c r="V61" s="59">
        <v>70596000</v>
      </c>
    </row>
    <row r="62" spans="1:22" s="10" customFormat="1" ht="12.75" customHeight="1">
      <c r="A62" s="25"/>
      <c r="B62" s="52" t="s">
        <v>180</v>
      </c>
      <c r="C62" s="53" t="s">
        <v>181</v>
      </c>
      <c r="D62" s="54">
        <v>154884348</v>
      </c>
      <c r="E62" s="55">
        <v>65171400</v>
      </c>
      <c r="F62" s="55">
        <v>0</v>
      </c>
      <c r="G62" s="55">
        <v>0</v>
      </c>
      <c r="H62" s="55">
        <v>0</v>
      </c>
      <c r="I62" s="55">
        <v>22105416</v>
      </c>
      <c r="J62" s="55">
        <v>59206560</v>
      </c>
      <c r="K62" s="55">
        <v>145943676</v>
      </c>
      <c r="L62" s="56">
        <v>447311400</v>
      </c>
      <c r="M62" s="57">
        <v>17566884</v>
      </c>
      <c r="N62" s="58">
        <v>65187420</v>
      </c>
      <c r="O62" s="55">
        <v>52586100</v>
      </c>
      <c r="P62" s="58">
        <v>29669484</v>
      </c>
      <c r="Q62" s="58">
        <v>28815804</v>
      </c>
      <c r="R62" s="58"/>
      <c r="S62" s="58">
        <v>127287516</v>
      </c>
      <c r="T62" s="58">
        <v>77845104</v>
      </c>
      <c r="U62" s="56">
        <v>398958312</v>
      </c>
      <c r="V62" s="59">
        <v>66510132</v>
      </c>
    </row>
    <row r="63" spans="1:22" s="10" customFormat="1" ht="12.75" customHeight="1">
      <c r="A63" s="25"/>
      <c r="B63" s="52" t="s">
        <v>182</v>
      </c>
      <c r="C63" s="53" t="s">
        <v>183</v>
      </c>
      <c r="D63" s="54">
        <v>683679525</v>
      </c>
      <c r="E63" s="55">
        <v>964908245</v>
      </c>
      <c r="F63" s="55">
        <v>0</v>
      </c>
      <c r="G63" s="55">
        <v>0</v>
      </c>
      <c r="H63" s="55">
        <v>0</v>
      </c>
      <c r="I63" s="55">
        <v>326399755</v>
      </c>
      <c r="J63" s="55">
        <v>168540000</v>
      </c>
      <c r="K63" s="55">
        <v>829836263</v>
      </c>
      <c r="L63" s="56">
        <v>2973363788</v>
      </c>
      <c r="M63" s="57">
        <v>212443600</v>
      </c>
      <c r="N63" s="58">
        <v>763176147</v>
      </c>
      <c r="O63" s="55">
        <v>98332804</v>
      </c>
      <c r="P63" s="58">
        <v>54435959</v>
      </c>
      <c r="Q63" s="58">
        <v>49657400</v>
      </c>
      <c r="R63" s="58"/>
      <c r="S63" s="58">
        <v>743227000</v>
      </c>
      <c r="T63" s="58">
        <v>391736728</v>
      </c>
      <c r="U63" s="56">
        <v>2313009638</v>
      </c>
      <c r="V63" s="59">
        <v>242250000</v>
      </c>
    </row>
    <row r="64" spans="1:22" s="10" customFormat="1" ht="12.75" customHeight="1">
      <c r="A64" s="25"/>
      <c r="B64" s="52" t="s">
        <v>184</v>
      </c>
      <c r="C64" s="53" t="s">
        <v>185</v>
      </c>
      <c r="D64" s="54">
        <v>99855808</v>
      </c>
      <c r="E64" s="55">
        <v>13204564</v>
      </c>
      <c r="F64" s="55">
        <v>3923904</v>
      </c>
      <c r="G64" s="55">
        <v>0</v>
      </c>
      <c r="H64" s="55">
        <v>0</v>
      </c>
      <c r="I64" s="55">
        <v>4148627</v>
      </c>
      <c r="J64" s="55">
        <v>16300858</v>
      </c>
      <c r="K64" s="55">
        <v>56880995</v>
      </c>
      <c r="L64" s="56">
        <v>194314756</v>
      </c>
      <c r="M64" s="57">
        <v>16276596</v>
      </c>
      <c r="N64" s="58">
        <v>11430297</v>
      </c>
      <c r="O64" s="55">
        <v>18246181</v>
      </c>
      <c r="P64" s="58">
        <v>13540454</v>
      </c>
      <c r="Q64" s="58">
        <v>12547369</v>
      </c>
      <c r="R64" s="58"/>
      <c r="S64" s="58">
        <v>95459999</v>
      </c>
      <c r="T64" s="58">
        <v>26740926</v>
      </c>
      <c r="U64" s="56">
        <v>194241822</v>
      </c>
      <c r="V64" s="59">
        <v>722116</v>
      </c>
    </row>
    <row r="65" spans="1:22" s="10" customFormat="1" ht="12.75" customHeight="1">
      <c r="A65" s="25"/>
      <c r="B65" s="52" t="s">
        <v>186</v>
      </c>
      <c r="C65" s="53" t="s">
        <v>187</v>
      </c>
      <c r="D65" s="54">
        <v>129068758</v>
      </c>
      <c r="E65" s="55">
        <v>52063411</v>
      </c>
      <c r="F65" s="55">
        <v>2735291</v>
      </c>
      <c r="G65" s="55">
        <v>0</v>
      </c>
      <c r="H65" s="55">
        <v>0</v>
      </c>
      <c r="I65" s="55">
        <v>8993637</v>
      </c>
      <c r="J65" s="55">
        <v>50805065</v>
      </c>
      <c r="K65" s="55">
        <v>70571850</v>
      </c>
      <c r="L65" s="56">
        <v>314238012</v>
      </c>
      <c r="M65" s="57">
        <v>20534089</v>
      </c>
      <c r="N65" s="58">
        <v>52696629</v>
      </c>
      <c r="O65" s="55">
        <v>56237539</v>
      </c>
      <c r="P65" s="58">
        <v>23089245</v>
      </c>
      <c r="Q65" s="58">
        <v>16088398</v>
      </c>
      <c r="R65" s="58"/>
      <c r="S65" s="58">
        <v>104987173</v>
      </c>
      <c r="T65" s="58">
        <v>46500571</v>
      </c>
      <c r="U65" s="56">
        <v>320133644</v>
      </c>
      <c r="V65" s="59">
        <v>85990793</v>
      </c>
    </row>
    <row r="66" spans="1:22" s="10" customFormat="1" ht="12.75" customHeight="1">
      <c r="A66" s="25"/>
      <c r="B66" s="52" t="s">
        <v>188</v>
      </c>
      <c r="C66" s="53" t="s">
        <v>189</v>
      </c>
      <c r="D66" s="54">
        <v>358083321</v>
      </c>
      <c r="E66" s="55">
        <v>307398758</v>
      </c>
      <c r="F66" s="55">
        <v>1479625</v>
      </c>
      <c r="G66" s="55">
        <v>0</v>
      </c>
      <c r="H66" s="55">
        <v>0</v>
      </c>
      <c r="I66" s="55">
        <v>7386094</v>
      </c>
      <c r="J66" s="55">
        <v>102870832</v>
      </c>
      <c r="K66" s="55">
        <v>229005671</v>
      </c>
      <c r="L66" s="56">
        <v>1006224301</v>
      </c>
      <c r="M66" s="57">
        <v>91022701</v>
      </c>
      <c r="N66" s="58">
        <v>371751288</v>
      </c>
      <c r="O66" s="55">
        <v>155411875</v>
      </c>
      <c r="P66" s="58">
        <v>55145095</v>
      </c>
      <c r="Q66" s="58">
        <v>41053808</v>
      </c>
      <c r="R66" s="58"/>
      <c r="S66" s="58">
        <v>247647672</v>
      </c>
      <c r="T66" s="58">
        <v>64142030</v>
      </c>
      <c r="U66" s="56">
        <v>1026174469</v>
      </c>
      <c r="V66" s="59">
        <v>60602218</v>
      </c>
    </row>
    <row r="67" spans="1:22" s="10" customFormat="1" ht="12.75" customHeight="1">
      <c r="A67" s="25"/>
      <c r="B67" s="52" t="s">
        <v>190</v>
      </c>
      <c r="C67" s="53" t="s">
        <v>191</v>
      </c>
      <c r="D67" s="54">
        <v>280381649</v>
      </c>
      <c r="E67" s="55">
        <v>247296765</v>
      </c>
      <c r="F67" s="55">
        <v>35585050</v>
      </c>
      <c r="G67" s="55">
        <v>0</v>
      </c>
      <c r="H67" s="55">
        <v>0</v>
      </c>
      <c r="I67" s="55">
        <v>31597778</v>
      </c>
      <c r="J67" s="55">
        <v>113107374</v>
      </c>
      <c r="K67" s="55">
        <v>202318666</v>
      </c>
      <c r="L67" s="56">
        <v>910287282</v>
      </c>
      <c r="M67" s="57">
        <v>108541100</v>
      </c>
      <c r="N67" s="58">
        <v>267665780</v>
      </c>
      <c r="O67" s="55">
        <v>83016193</v>
      </c>
      <c r="P67" s="58">
        <v>59348494</v>
      </c>
      <c r="Q67" s="58">
        <v>47585074</v>
      </c>
      <c r="R67" s="58"/>
      <c r="S67" s="58">
        <v>245648100</v>
      </c>
      <c r="T67" s="58">
        <v>59814620</v>
      </c>
      <c r="U67" s="56">
        <v>871619361</v>
      </c>
      <c r="V67" s="59">
        <v>150422900</v>
      </c>
    </row>
    <row r="68" spans="1:22" s="10" customFormat="1" ht="12.75" customHeight="1">
      <c r="A68" s="25"/>
      <c r="B68" s="52" t="s">
        <v>192</v>
      </c>
      <c r="C68" s="53" t="s">
        <v>193</v>
      </c>
      <c r="D68" s="54">
        <v>478740490</v>
      </c>
      <c r="E68" s="55">
        <v>344358250</v>
      </c>
      <c r="F68" s="55">
        <v>226452510</v>
      </c>
      <c r="G68" s="55">
        <v>0</v>
      </c>
      <c r="H68" s="55">
        <v>0</v>
      </c>
      <c r="I68" s="55">
        <v>26974810</v>
      </c>
      <c r="J68" s="55">
        <v>166008870</v>
      </c>
      <c r="K68" s="55">
        <v>335274750</v>
      </c>
      <c r="L68" s="56">
        <v>1577809680</v>
      </c>
      <c r="M68" s="57">
        <v>232329970</v>
      </c>
      <c r="N68" s="58">
        <v>350792260</v>
      </c>
      <c r="O68" s="55">
        <v>573215030</v>
      </c>
      <c r="P68" s="58">
        <v>47533510</v>
      </c>
      <c r="Q68" s="58">
        <v>42888560</v>
      </c>
      <c r="R68" s="58"/>
      <c r="S68" s="58">
        <v>252191800</v>
      </c>
      <c r="T68" s="58">
        <v>91953770</v>
      </c>
      <c r="U68" s="56">
        <v>1590904900</v>
      </c>
      <c r="V68" s="59">
        <v>82292200</v>
      </c>
    </row>
    <row r="69" spans="1:22" s="10" customFormat="1" ht="12.75" customHeight="1">
      <c r="A69" s="25"/>
      <c r="B69" s="52" t="s">
        <v>194</v>
      </c>
      <c r="C69" s="53" t="s">
        <v>195</v>
      </c>
      <c r="D69" s="54">
        <v>123722894</v>
      </c>
      <c r="E69" s="55">
        <v>11604060</v>
      </c>
      <c r="F69" s="55">
        <v>46033087</v>
      </c>
      <c r="G69" s="55">
        <v>0</v>
      </c>
      <c r="H69" s="55">
        <v>0</v>
      </c>
      <c r="I69" s="55">
        <v>47206133</v>
      </c>
      <c r="J69" s="55">
        <v>95298895</v>
      </c>
      <c r="K69" s="55">
        <v>143583747</v>
      </c>
      <c r="L69" s="56">
        <v>467448816</v>
      </c>
      <c r="M69" s="57">
        <v>36677151</v>
      </c>
      <c r="N69" s="58">
        <v>20920</v>
      </c>
      <c r="O69" s="55">
        <v>49635670</v>
      </c>
      <c r="P69" s="58">
        <v>22649924</v>
      </c>
      <c r="Q69" s="58">
        <v>16513915</v>
      </c>
      <c r="R69" s="58"/>
      <c r="S69" s="58">
        <v>122015000</v>
      </c>
      <c r="T69" s="58">
        <v>22894764</v>
      </c>
      <c r="U69" s="56">
        <v>270407344</v>
      </c>
      <c r="V69" s="59">
        <v>55189000</v>
      </c>
    </row>
    <row r="70" spans="1:22" s="10" customFormat="1" ht="12.75" customHeight="1">
      <c r="A70" s="25"/>
      <c r="B70" s="52" t="s">
        <v>62</v>
      </c>
      <c r="C70" s="53" t="s">
        <v>63</v>
      </c>
      <c r="D70" s="54">
        <v>1547138907</v>
      </c>
      <c r="E70" s="55">
        <v>1876670292</v>
      </c>
      <c r="F70" s="55">
        <v>927750120</v>
      </c>
      <c r="G70" s="55">
        <v>0</v>
      </c>
      <c r="H70" s="55">
        <v>0</v>
      </c>
      <c r="I70" s="55">
        <v>5607405</v>
      </c>
      <c r="J70" s="55">
        <v>1240787122</v>
      </c>
      <c r="K70" s="55">
        <v>1135114544</v>
      </c>
      <c r="L70" s="56">
        <v>6733068390</v>
      </c>
      <c r="M70" s="57">
        <v>1020531369</v>
      </c>
      <c r="N70" s="58">
        <v>2996797223</v>
      </c>
      <c r="O70" s="55">
        <v>915834321</v>
      </c>
      <c r="P70" s="58">
        <v>346758206</v>
      </c>
      <c r="Q70" s="58">
        <v>179045249</v>
      </c>
      <c r="R70" s="58"/>
      <c r="S70" s="58">
        <v>1011606400</v>
      </c>
      <c r="T70" s="58">
        <v>466562824</v>
      </c>
      <c r="U70" s="56">
        <v>6937135592</v>
      </c>
      <c r="V70" s="59">
        <v>202497600</v>
      </c>
    </row>
    <row r="71" spans="1:22" s="10" customFormat="1" ht="12.75" customHeight="1">
      <c r="A71" s="25"/>
      <c r="B71" s="52" t="s">
        <v>196</v>
      </c>
      <c r="C71" s="53" t="s">
        <v>197</v>
      </c>
      <c r="D71" s="54">
        <v>386155643</v>
      </c>
      <c r="E71" s="55">
        <v>379743395</v>
      </c>
      <c r="F71" s="55">
        <v>180670535</v>
      </c>
      <c r="G71" s="55">
        <v>0</v>
      </c>
      <c r="H71" s="55">
        <v>0</v>
      </c>
      <c r="I71" s="55">
        <v>20738589</v>
      </c>
      <c r="J71" s="55">
        <v>109275777</v>
      </c>
      <c r="K71" s="55">
        <v>398008058</v>
      </c>
      <c r="L71" s="56">
        <v>1474591997</v>
      </c>
      <c r="M71" s="57">
        <v>308672742</v>
      </c>
      <c r="N71" s="58">
        <v>480413809</v>
      </c>
      <c r="O71" s="55">
        <v>289400978</v>
      </c>
      <c r="P71" s="58">
        <v>51524888</v>
      </c>
      <c r="Q71" s="58">
        <v>52986774</v>
      </c>
      <c r="R71" s="58"/>
      <c r="S71" s="58">
        <v>173561044</v>
      </c>
      <c r="T71" s="58">
        <v>105670231</v>
      </c>
      <c r="U71" s="56">
        <v>1462230466</v>
      </c>
      <c r="V71" s="59">
        <v>71447956</v>
      </c>
    </row>
    <row r="72" spans="1:22" s="10" customFormat="1" ht="12.75" customHeight="1">
      <c r="A72" s="25"/>
      <c r="B72" s="52" t="s">
        <v>198</v>
      </c>
      <c r="C72" s="53" t="s">
        <v>199</v>
      </c>
      <c r="D72" s="54">
        <v>251809499</v>
      </c>
      <c r="E72" s="55">
        <v>329855814</v>
      </c>
      <c r="F72" s="55">
        <v>84838721</v>
      </c>
      <c r="G72" s="55">
        <v>0</v>
      </c>
      <c r="H72" s="55">
        <v>0</v>
      </c>
      <c r="I72" s="55">
        <v>7917673</v>
      </c>
      <c r="J72" s="55">
        <v>175549677</v>
      </c>
      <c r="K72" s="55">
        <v>219369919</v>
      </c>
      <c r="L72" s="56">
        <v>1069341303</v>
      </c>
      <c r="M72" s="57">
        <v>149242584</v>
      </c>
      <c r="N72" s="58">
        <v>414030895</v>
      </c>
      <c r="O72" s="55">
        <v>147685449</v>
      </c>
      <c r="P72" s="58">
        <v>36287754</v>
      </c>
      <c r="Q72" s="58">
        <v>38827751</v>
      </c>
      <c r="R72" s="58"/>
      <c r="S72" s="58">
        <v>203279479</v>
      </c>
      <c r="T72" s="58">
        <v>89217299</v>
      </c>
      <c r="U72" s="56">
        <v>1078571211</v>
      </c>
      <c r="V72" s="59">
        <v>78610000</v>
      </c>
    </row>
    <row r="73" spans="1:22" s="10" customFormat="1" ht="12.75" customHeight="1">
      <c r="A73" s="25"/>
      <c r="B73" s="60" t="s">
        <v>64</v>
      </c>
      <c r="C73" s="53" t="s">
        <v>65</v>
      </c>
      <c r="D73" s="54">
        <v>1037999803</v>
      </c>
      <c r="E73" s="55">
        <v>929522009</v>
      </c>
      <c r="F73" s="55">
        <v>367154726</v>
      </c>
      <c r="G73" s="55">
        <v>0</v>
      </c>
      <c r="H73" s="55">
        <v>0</v>
      </c>
      <c r="I73" s="55">
        <v>47846655</v>
      </c>
      <c r="J73" s="55">
        <v>179728103</v>
      </c>
      <c r="K73" s="55">
        <v>942822578</v>
      </c>
      <c r="L73" s="56">
        <v>3505073874</v>
      </c>
      <c r="M73" s="57">
        <v>637415095</v>
      </c>
      <c r="N73" s="58">
        <v>1248873544</v>
      </c>
      <c r="O73" s="55">
        <v>484476054</v>
      </c>
      <c r="P73" s="58">
        <v>266189177</v>
      </c>
      <c r="Q73" s="58">
        <v>140296015</v>
      </c>
      <c r="R73" s="58"/>
      <c r="S73" s="58">
        <v>566393600</v>
      </c>
      <c r="T73" s="58">
        <v>278368126</v>
      </c>
      <c r="U73" s="56">
        <v>3622011611</v>
      </c>
      <c r="V73" s="59">
        <v>210519400</v>
      </c>
    </row>
    <row r="74" spans="1:22" s="10" customFormat="1" ht="12.75" customHeight="1">
      <c r="A74" s="25"/>
      <c r="B74" s="52" t="s">
        <v>200</v>
      </c>
      <c r="C74" s="53" t="s">
        <v>201</v>
      </c>
      <c r="D74" s="54">
        <v>472545554</v>
      </c>
      <c r="E74" s="55">
        <v>364276744</v>
      </c>
      <c r="F74" s="55">
        <v>0</v>
      </c>
      <c r="G74" s="55">
        <v>0</v>
      </c>
      <c r="H74" s="55">
        <v>0</v>
      </c>
      <c r="I74" s="55">
        <v>68803280</v>
      </c>
      <c r="J74" s="55">
        <v>528009951</v>
      </c>
      <c r="K74" s="55">
        <v>621269528</v>
      </c>
      <c r="L74" s="56">
        <v>2054905057</v>
      </c>
      <c r="M74" s="57">
        <v>639597510</v>
      </c>
      <c r="N74" s="58">
        <v>236163044</v>
      </c>
      <c r="O74" s="55">
        <v>404496888</v>
      </c>
      <c r="P74" s="58">
        <v>74636209</v>
      </c>
      <c r="Q74" s="58">
        <v>89789279</v>
      </c>
      <c r="R74" s="58"/>
      <c r="S74" s="58">
        <v>289200399</v>
      </c>
      <c r="T74" s="58">
        <v>232405145</v>
      </c>
      <c r="U74" s="56">
        <v>1966288474</v>
      </c>
      <c r="V74" s="59">
        <v>137628000</v>
      </c>
    </row>
    <row r="75" spans="1:22" s="10" customFormat="1" ht="12.75" customHeight="1">
      <c r="A75" s="25"/>
      <c r="B75" s="52" t="s">
        <v>202</v>
      </c>
      <c r="C75" s="53" t="s">
        <v>203</v>
      </c>
      <c r="D75" s="54">
        <v>678501939</v>
      </c>
      <c r="E75" s="55">
        <v>629429199</v>
      </c>
      <c r="F75" s="55">
        <v>288240424</v>
      </c>
      <c r="G75" s="55">
        <v>0</v>
      </c>
      <c r="H75" s="55">
        <v>0</v>
      </c>
      <c r="I75" s="55">
        <v>48701206</v>
      </c>
      <c r="J75" s="55">
        <v>268846611</v>
      </c>
      <c r="K75" s="55">
        <v>447022949</v>
      </c>
      <c r="L75" s="56">
        <v>2360742328</v>
      </c>
      <c r="M75" s="57">
        <v>292857910</v>
      </c>
      <c r="N75" s="58">
        <v>812523823</v>
      </c>
      <c r="O75" s="55">
        <v>385600323</v>
      </c>
      <c r="P75" s="58">
        <v>79676728</v>
      </c>
      <c r="Q75" s="58">
        <v>84985285</v>
      </c>
      <c r="R75" s="58"/>
      <c r="S75" s="58">
        <v>403826911</v>
      </c>
      <c r="T75" s="58">
        <v>135798021</v>
      </c>
      <c r="U75" s="56">
        <v>2195269001</v>
      </c>
      <c r="V75" s="59">
        <v>236557100</v>
      </c>
    </row>
    <row r="76" spans="1:22" s="10" customFormat="1" ht="12.75" customHeight="1">
      <c r="A76" s="25"/>
      <c r="B76" s="52" t="s">
        <v>204</v>
      </c>
      <c r="C76" s="53" t="s">
        <v>205</v>
      </c>
      <c r="D76" s="54">
        <v>148947569</v>
      </c>
      <c r="E76" s="55">
        <v>0</v>
      </c>
      <c r="F76" s="55">
        <v>0</v>
      </c>
      <c r="G76" s="55">
        <v>0</v>
      </c>
      <c r="H76" s="55">
        <v>0</v>
      </c>
      <c r="I76" s="55">
        <v>376655</v>
      </c>
      <c r="J76" s="55">
        <v>1910801</v>
      </c>
      <c r="K76" s="55">
        <v>173696366</v>
      </c>
      <c r="L76" s="56">
        <v>324931391</v>
      </c>
      <c r="M76" s="57">
        <v>111619566</v>
      </c>
      <c r="N76" s="58">
        <v>0</v>
      </c>
      <c r="O76" s="55">
        <v>0</v>
      </c>
      <c r="P76" s="58">
        <v>0</v>
      </c>
      <c r="Q76" s="58">
        <v>10914785</v>
      </c>
      <c r="R76" s="58"/>
      <c r="S76" s="58">
        <v>185458550</v>
      </c>
      <c r="T76" s="58">
        <v>42756914</v>
      </c>
      <c r="U76" s="56">
        <v>350749815</v>
      </c>
      <c r="V76" s="59">
        <v>32899450</v>
      </c>
    </row>
    <row r="77" spans="1:22" s="10" customFormat="1" ht="12.75" customHeight="1">
      <c r="A77" s="25"/>
      <c r="B77" s="52" t="s">
        <v>206</v>
      </c>
      <c r="C77" s="53" t="s">
        <v>207</v>
      </c>
      <c r="D77" s="54">
        <v>105234900</v>
      </c>
      <c r="E77" s="55">
        <v>0</v>
      </c>
      <c r="F77" s="55">
        <v>0</v>
      </c>
      <c r="G77" s="55">
        <v>0</v>
      </c>
      <c r="H77" s="55">
        <v>0</v>
      </c>
      <c r="I77" s="55">
        <v>36637</v>
      </c>
      <c r="J77" s="55">
        <v>4579600</v>
      </c>
      <c r="K77" s="55">
        <v>150513201</v>
      </c>
      <c r="L77" s="56">
        <v>260364338</v>
      </c>
      <c r="M77" s="57">
        <v>8634035</v>
      </c>
      <c r="N77" s="58">
        <v>0</v>
      </c>
      <c r="O77" s="55">
        <v>0</v>
      </c>
      <c r="P77" s="58">
        <v>0</v>
      </c>
      <c r="Q77" s="58">
        <v>27478</v>
      </c>
      <c r="R77" s="58"/>
      <c r="S77" s="58">
        <v>172310794</v>
      </c>
      <c r="T77" s="58">
        <v>22516519</v>
      </c>
      <c r="U77" s="56">
        <v>203488826</v>
      </c>
      <c r="V77" s="59">
        <v>38553000</v>
      </c>
    </row>
    <row r="78" spans="1:22" s="10" customFormat="1" ht="12.75" customHeight="1">
      <c r="A78" s="25"/>
      <c r="B78" s="52" t="s">
        <v>208</v>
      </c>
      <c r="C78" s="53" t="s">
        <v>209</v>
      </c>
      <c r="D78" s="54">
        <v>98008092</v>
      </c>
      <c r="E78" s="55">
        <v>41103888</v>
      </c>
      <c r="F78" s="55">
        <v>0</v>
      </c>
      <c r="G78" s="55">
        <v>0</v>
      </c>
      <c r="H78" s="55">
        <v>0</v>
      </c>
      <c r="I78" s="55">
        <v>500076</v>
      </c>
      <c r="J78" s="55">
        <v>1010628</v>
      </c>
      <c r="K78" s="55">
        <v>98410488</v>
      </c>
      <c r="L78" s="56">
        <v>239033172</v>
      </c>
      <c r="M78" s="57">
        <v>29745312</v>
      </c>
      <c r="N78" s="58">
        <v>46799832</v>
      </c>
      <c r="O78" s="55">
        <v>0</v>
      </c>
      <c r="P78" s="58">
        <v>0</v>
      </c>
      <c r="Q78" s="58">
        <v>2875704</v>
      </c>
      <c r="R78" s="58"/>
      <c r="S78" s="58">
        <v>120519000</v>
      </c>
      <c r="T78" s="58">
        <v>31179288</v>
      </c>
      <c r="U78" s="56">
        <v>231119136</v>
      </c>
      <c r="V78" s="59">
        <v>26163000</v>
      </c>
    </row>
    <row r="79" spans="1:22" s="10" customFormat="1" ht="12.75" customHeight="1">
      <c r="A79" s="25"/>
      <c r="B79" s="52" t="s">
        <v>210</v>
      </c>
      <c r="C79" s="53" t="s">
        <v>211</v>
      </c>
      <c r="D79" s="54">
        <v>517429992</v>
      </c>
      <c r="E79" s="55">
        <v>115828031</v>
      </c>
      <c r="F79" s="55">
        <v>0</v>
      </c>
      <c r="G79" s="55">
        <v>0</v>
      </c>
      <c r="H79" s="55">
        <v>0</v>
      </c>
      <c r="I79" s="55">
        <v>0</v>
      </c>
      <c r="J79" s="55">
        <v>2289800</v>
      </c>
      <c r="K79" s="55">
        <v>539569695</v>
      </c>
      <c r="L79" s="56">
        <v>1175117518</v>
      </c>
      <c r="M79" s="57">
        <v>500085532</v>
      </c>
      <c r="N79" s="58">
        <v>161544377</v>
      </c>
      <c r="O79" s="55">
        <v>0</v>
      </c>
      <c r="P79" s="58">
        <v>0</v>
      </c>
      <c r="Q79" s="58">
        <v>68514363</v>
      </c>
      <c r="R79" s="58"/>
      <c r="S79" s="58">
        <v>327440300</v>
      </c>
      <c r="T79" s="58">
        <v>82085148</v>
      </c>
      <c r="U79" s="56">
        <v>1139669720</v>
      </c>
      <c r="V79" s="59">
        <v>96256996</v>
      </c>
    </row>
    <row r="80" spans="1:22" s="10" customFormat="1" ht="12.75" customHeight="1">
      <c r="A80" s="25"/>
      <c r="B80" s="52" t="s">
        <v>212</v>
      </c>
      <c r="C80" s="53" t="s">
        <v>213</v>
      </c>
      <c r="D80" s="54">
        <v>96653198</v>
      </c>
      <c r="E80" s="55">
        <v>1831468</v>
      </c>
      <c r="F80" s="55">
        <v>0</v>
      </c>
      <c r="G80" s="55">
        <v>0</v>
      </c>
      <c r="H80" s="55">
        <v>0</v>
      </c>
      <c r="I80" s="55">
        <v>7640480</v>
      </c>
      <c r="J80" s="55">
        <v>842700</v>
      </c>
      <c r="K80" s="55">
        <v>86337425</v>
      </c>
      <c r="L80" s="56">
        <v>193305271</v>
      </c>
      <c r="M80" s="57">
        <v>44944000</v>
      </c>
      <c r="N80" s="58">
        <v>0</v>
      </c>
      <c r="O80" s="55">
        <v>0</v>
      </c>
      <c r="P80" s="58">
        <v>0</v>
      </c>
      <c r="Q80" s="58">
        <v>3089900</v>
      </c>
      <c r="R80" s="58"/>
      <c r="S80" s="58">
        <v>128961190</v>
      </c>
      <c r="T80" s="58">
        <v>6871938</v>
      </c>
      <c r="U80" s="56">
        <v>183867028</v>
      </c>
      <c r="V80" s="59">
        <v>46548501</v>
      </c>
    </row>
    <row r="81" spans="1:22" s="10" customFormat="1" ht="12.75" customHeight="1">
      <c r="A81" s="25"/>
      <c r="B81" s="52" t="s">
        <v>214</v>
      </c>
      <c r="C81" s="53" t="s">
        <v>215</v>
      </c>
      <c r="D81" s="54">
        <v>163958674</v>
      </c>
      <c r="E81" s="55">
        <v>138617720</v>
      </c>
      <c r="F81" s="55">
        <v>0</v>
      </c>
      <c r="G81" s="55">
        <v>0</v>
      </c>
      <c r="H81" s="55">
        <v>0</v>
      </c>
      <c r="I81" s="55">
        <v>2938482</v>
      </c>
      <c r="J81" s="55">
        <v>846652</v>
      </c>
      <c r="K81" s="55">
        <v>186208656</v>
      </c>
      <c r="L81" s="56">
        <v>492570184</v>
      </c>
      <c r="M81" s="57">
        <v>229070035</v>
      </c>
      <c r="N81" s="58">
        <v>121614182</v>
      </c>
      <c r="O81" s="55">
        <v>0</v>
      </c>
      <c r="P81" s="58">
        <v>0</v>
      </c>
      <c r="Q81" s="58">
        <v>7886526</v>
      </c>
      <c r="R81" s="58"/>
      <c r="S81" s="58">
        <v>104341800</v>
      </c>
      <c r="T81" s="58">
        <v>29872658</v>
      </c>
      <c r="U81" s="56">
        <v>492785201</v>
      </c>
      <c r="V81" s="59">
        <v>24525200</v>
      </c>
    </row>
    <row r="82" spans="1:22" s="10" customFormat="1" ht="12.75" customHeight="1">
      <c r="A82" s="25"/>
      <c r="B82" s="52" t="s">
        <v>216</v>
      </c>
      <c r="C82" s="53" t="s">
        <v>217</v>
      </c>
      <c r="D82" s="54">
        <v>51432825</v>
      </c>
      <c r="E82" s="55">
        <v>78474699</v>
      </c>
      <c r="F82" s="55">
        <v>0</v>
      </c>
      <c r="G82" s="55">
        <v>0</v>
      </c>
      <c r="H82" s="55">
        <v>0</v>
      </c>
      <c r="I82" s="55">
        <v>0</v>
      </c>
      <c r="J82" s="55">
        <v>12761642</v>
      </c>
      <c r="K82" s="55">
        <v>39904156</v>
      </c>
      <c r="L82" s="56">
        <v>182573322</v>
      </c>
      <c r="M82" s="57">
        <v>19770058</v>
      </c>
      <c r="N82" s="58">
        <v>96474991</v>
      </c>
      <c r="O82" s="55">
        <v>0</v>
      </c>
      <c r="P82" s="58">
        <v>0</v>
      </c>
      <c r="Q82" s="58">
        <v>4318964</v>
      </c>
      <c r="R82" s="58"/>
      <c r="S82" s="58">
        <v>49109000</v>
      </c>
      <c r="T82" s="58">
        <v>21598235</v>
      </c>
      <c r="U82" s="56">
        <v>191271248</v>
      </c>
      <c r="V82" s="59">
        <v>22114000</v>
      </c>
    </row>
    <row r="83" spans="1:22" s="10" customFormat="1" ht="12.75" customHeight="1">
      <c r="A83" s="25"/>
      <c r="B83" s="52" t="s">
        <v>218</v>
      </c>
      <c r="C83" s="53" t="s">
        <v>219</v>
      </c>
      <c r="D83" s="54">
        <v>38660230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1747916</v>
      </c>
      <c r="K83" s="55">
        <v>31108649</v>
      </c>
      <c r="L83" s="56">
        <v>71516795</v>
      </c>
      <c r="M83" s="57">
        <v>7945073</v>
      </c>
      <c r="N83" s="58">
        <v>0</v>
      </c>
      <c r="O83" s="55">
        <v>0</v>
      </c>
      <c r="P83" s="58">
        <v>0</v>
      </c>
      <c r="Q83" s="58">
        <v>88534</v>
      </c>
      <c r="R83" s="58"/>
      <c r="S83" s="58">
        <v>46422000</v>
      </c>
      <c r="T83" s="58">
        <v>4338314</v>
      </c>
      <c r="U83" s="56">
        <v>58793921</v>
      </c>
      <c r="V83" s="59">
        <v>19753000</v>
      </c>
    </row>
    <row r="84" spans="1:22" s="10" customFormat="1" ht="12.75" customHeight="1">
      <c r="A84" s="25"/>
      <c r="B84" s="52" t="s">
        <v>66</v>
      </c>
      <c r="C84" s="53" t="s">
        <v>67</v>
      </c>
      <c r="D84" s="54">
        <v>1735901945</v>
      </c>
      <c r="E84" s="55">
        <v>2302801044</v>
      </c>
      <c r="F84" s="55">
        <v>767600348</v>
      </c>
      <c r="G84" s="55">
        <v>0</v>
      </c>
      <c r="H84" s="55">
        <v>0</v>
      </c>
      <c r="I84" s="55">
        <v>16949425</v>
      </c>
      <c r="J84" s="55">
        <v>135303324</v>
      </c>
      <c r="K84" s="55">
        <v>1362417375</v>
      </c>
      <c r="L84" s="56">
        <v>6320973461</v>
      </c>
      <c r="M84" s="57">
        <v>1420011297</v>
      </c>
      <c r="N84" s="58">
        <v>2998153681</v>
      </c>
      <c r="O84" s="55">
        <v>874386045</v>
      </c>
      <c r="P84" s="58">
        <v>170005922</v>
      </c>
      <c r="Q84" s="58">
        <v>130095284</v>
      </c>
      <c r="R84" s="58"/>
      <c r="S84" s="58">
        <v>781097542</v>
      </c>
      <c r="T84" s="58">
        <v>443706571</v>
      </c>
      <c r="U84" s="56">
        <v>6817456342</v>
      </c>
      <c r="V84" s="59">
        <v>455968840</v>
      </c>
    </row>
    <row r="85" spans="1:22" s="10" customFormat="1" ht="12.75" customHeight="1">
      <c r="A85" s="25"/>
      <c r="B85" s="52" t="s">
        <v>220</v>
      </c>
      <c r="C85" s="53" t="s">
        <v>221</v>
      </c>
      <c r="D85" s="54">
        <v>57167012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4080919</v>
      </c>
      <c r="K85" s="55">
        <v>67628697</v>
      </c>
      <c r="L85" s="56">
        <v>128876628</v>
      </c>
      <c r="M85" s="57">
        <v>22226632</v>
      </c>
      <c r="N85" s="58">
        <v>0</v>
      </c>
      <c r="O85" s="55">
        <v>0</v>
      </c>
      <c r="P85" s="58">
        <v>0</v>
      </c>
      <c r="Q85" s="58">
        <v>645269</v>
      </c>
      <c r="R85" s="58"/>
      <c r="S85" s="58">
        <v>81898000</v>
      </c>
      <c r="T85" s="58">
        <v>16079458</v>
      </c>
      <c r="U85" s="56">
        <v>120849359</v>
      </c>
      <c r="V85" s="59">
        <v>17781000</v>
      </c>
    </row>
    <row r="86" spans="1:22" s="10" customFormat="1" ht="12.75" customHeight="1">
      <c r="A86" s="25"/>
      <c r="B86" s="52" t="s">
        <v>222</v>
      </c>
      <c r="C86" s="53" t="s">
        <v>223</v>
      </c>
      <c r="D86" s="54">
        <v>75775786</v>
      </c>
      <c r="E86" s="55">
        <v>0</v>
      </c>
      <c r="F86" s="55">
        <v>0</v>
      </c>
      <c r="G86" s="55">
        <v>0</v>
      </c>
      <c r="H86" s="55">
        <v>0</v>
      </c>
      <c r="I86" s="55">
        <v>209440</v>
      </c>
      <c r="J86" s="55">
        <v>4359630</v>
      </c>
      <c r="K86" s="55">
        <v>69702734</v>
      </c>
      <c r="L86" s="56">
        <v>150047590</v>
      </c>
      <c r="M86" s="57">
        <v>21440006</v>
      </c>
      <c r="N86" s="58">
        <v>0</v>
      </c>
      <c r="O86" s="55">
        <v>0</v>
      </c>
      <c r="P86" s="58">
        <v>0</v>
      </c>
      <c r="Q86" s="58">
        <v>944994</v>
      </c>
      <c r="R86" s="58"/>
      <c r="S86" s="58">
        <v>90188259</v>
      </c>
      <c r="T86" s="58">
        <v>11970831</v>
      </c>
      <c r="U86" s="56">
        <v>124544090</v>
      </c>
      <c r="V86" s="59">
        <v>27963145</v>
      </c>
    </row>
    <row r="87" spans="1:22" s="10" customFormat="1" ht="12.75" customHeight="1">
      <c r="A87" s="25"/>
      <c r="B87" s="52" t="s">
        <v>224</v>
      </c>
      <c r="C87" s="53" t="s">
        <v>225</v>
      </c>
      <c r="D87" s="54">
        <v>114421428</v>
      </c>
      <c r="E87" s="55">
        <v>0</v>
      </c>
      <c r="F87" s="55">
        <v>0</v>
      </c>
      <c r="G87" s="55">
        <v>0</v>
      </c>
      <c r="H87" s="55">
        <v>0</v>
      </c>
      <c r="I87" s="55">
        <v>398782</v>
      </c>
      <c r="J87" s="55">
        <v>10309413</v>
      </c>
      <c r="K87" s="55">
        <v>95884474</v>
      </c>
      <c r="L87" s="56">
        <v>221014097</v>
      </c>
      <c r="M87" s="57">
        <v>33985838</v>
      </c>
      <c r="N87" s="58">
        <v>0</v>
      </c>
      <c r="O87" s="55">
        <v>0</v>
      </c>
      <c r="P87" s="58">
        <v>0</v>
      </c>
      <c r="Q87" s="58">
        <v>3112815</v>
      </c>
      <c r="R87" s="58"/>
      <c r="S87" s="58">
        <v>153345000</v>
      </c>
      <c r="T87" s="58">
        <v>15984615</v>
      </c>
      <c r="U87" s="56">
        <v>206428268</v>
      </c>
      <c r="V87" s="59">
        <v>31891000</v>
      </c>
    </row>
    <row r="88" spans="1:22" s="10" customFormat="1" ht="12.75" customHeight="1">
      <c r="A88" s="25"/>
      <c r="B88" s="52" t="s">
        <v>226</v>
      </c>
      <c r="C88" s="53" t="s">
        <v>227</v>
      </c>
      <c r="D88" s="54">
        <v>206346742</v>
      </c>
      <c r="E88" s="55">
        <v>231046920</v>
      </c>
      <c r="F88" s="55">
        <v>0</v>
      </c>
      <c r="G88" s="55">
        <v>0</v>
      </c>
      <c r="H88" s="55">
        <v>0</v>
      </c>
      <c r="I88" s="55">
        <v>1038990</v>
      </c>
      <c r="J88" s="55">
        <v>89713136</v>
      </c>
      <c r="K88" s="55">
        <v>139190238</v>
      </c>
      <c r="L88" s="56">
        <v>667336026</v>
      </c>
      <c r="M88" s="57">
        <v>127533188</v>
      </c>
      <c r="N88" s="58">
        <v>282843654</v>
      </c>
      <c r="O88" s="55">
        <v>0</v>
      </c>
      <c r="P88" s="58">
        <v>0</v>
      </c>
      <c r="Q88" s="58">
        <v>10047726</v>
      </c>
      <c r="R88" s="58"/>
      <c r="S88" s="58">
        <v>219333058</v>
      </c>
      <c r="T88" s="58">
        <v>105221460</v>
      </c>
      <c r="U88" s="56">
        <v>744979086</v>
      </c>
      <c r="V88" s="59">
        <v>56225527</v>
      </c>
    </row>
    <row r="89" spans="1:22" s="10" customFormat="1" ht="12.75" customHeight="1">
      <c r="A89" s="25"/>
      <c r="B89" s="52" t="s">
        <v>228</v>
      </c>
      <c r="C89" s="53" t="s">
        <v>229</v>
      </c>
      <c r="D89" s="54">
        <v>448429008</v>
      </c>
      <c r="E89" s="55">
        <v>326870880</v>
      </c>
      <c r="F89" s="55">
        <v>0</v>
      </c>
      <c r="G89" s="55">
        <v>0</v>
      </c>
      <c r="H89" s="55">
        <v>0</v>
      </c>
      <c r="I89" s="55">
        <v>624120</v>
      </c>
      <c r="J89" s="55">
        <v>84659964</v>
      </c>
      <c r="K89" s="55">
        <v>379930452</v>
      </c>
      <c r="L89" s="56">
        <v>1240514424</v>
      </c>
      <c r="M89" s="57">
        <v>222862704</v>
      </c>
      <c r="N89" s="58">
        <v>441671292</v>
      </c>
      <c r="O89" s="55">
        <v>0</v>
      </c>
      <c r="P89" s="58">
        <v>0</v>
      </c>
      <c r="Q89" s="58">
        <v>30406488</v>
      </c>
      <c r="R89" s="58"/>
      <c r="S89" s="58">
        <v>296580012</v>
      </c>
      <c r="T89" s="58">
        <v>80780484</v>
      </c>
      <c r="U89" s="56">
        <v>1072300980</v>
      </c>
      <c r="V89" s="59">
        <v>80181000</v>
      </c>
    </row>
    <row r="90" spans="1:22" s="10" customFormat="1" ht="12.75" customHeight="1">
      <c r="A90" s="25"/>
      <c r="B90" s="52" t="s">
        <v>230</v>
      </c>
      <c r="C90" s="53" t="s">
        <v>231</v>
      </c>
      <c r="D90" s="54">
        <v>157817946</v>
      </c>
      <c r="E90" s="55">
        <v>124243573</v>
      </c>
      <c r="F90" s="55">
        <v>0</v>
      </c>
      <c r="G90" s="55">
        <v>0</v>
      </c>
      <c r="H90" s="55">
        <v>0</v>
      </c>
      <c r="I90" s="55">
        <v>0</v>
      </c>
      <c r="J90" s="55">
        <v>8370836</v>
      </c>
      <c r="K90" s="55">
        <v>100831357</v>
      </c>
      <c r="L90" s="56">
        <v>391263712</v>
      </c>
      <c r="M90" s="57">
        <v>100658554</v>
      </c>
      <c r="N90" s="58">
        <v>153661892</v>
      </c>
      <c r="O90" s="55">
        <v>0</v>
      </c>
      <c r="P90" s="58">
        <v>0</v>
      </c>
      <c r="Q90" s="58">
        <v>23095724</v>
      </c>
      <c r="R90" s="58"/>
      <c r="S90" s="58">
        <v>76844000</v>
      </c>
      <c r="T90" s="58">
        <v>26544910</v>
      </c>
      <c r="U90" s="56">
        <v>380805080</v>
      </c>
      <c r="V90" s="59">
        <v>16782000</v>
      </c>
    </row>
    <row r="91" spans="1:22" s="10" customFormat="1" ht="12.75" customHeight="1">
      <c r="A91" s="25"/>
      <c r="B91" s="52" t="s">
        <v>232</v>
      </c>
      <c r="C91" s="53" t="s">
        <v>233</v>
      </c>
      <c r="D91" s="54">
        <v>135239532</v>
      </c>
      <c r="E91" s="55">
        <v>20200000</v>
      </c>
      <c r="F91" s="55">
        <v>0</v>
      </c>
      <c r="G91" s="55">
        <v>0</v>
      </c>
      <c r="H91" s="55">
        <v>0</v>
      </c>
      <c r="I91" s="55">
        <v>0</v>
      </c>
      <c r="J91" s="55">
        <v>2494062</v>
      </c>
      <c r="K91" s="55">
        <v>50792544</v>
      </c>
      <c r="L91" s="56">
        <v>208726138</v>
      </c>
      <c r="M91" s="57">
        <v>41009713</v>
      </c>
      <c r="N91" s="58">
        <v>17083815</v>
      </c>
      <c r="O91" s="55">
        <v>0</v>
      </c>
      <c r="P91" s="58">
        <v>0</v>
      </c>
      <c r="Q91" s="58">
        <v>2423679</v>
      </c>
      <c r="R91" s="58"/>
      <c r="S91" s="58">
        <v>169004003</v>
      </c>
      <c r="T91" s="58">
        <v>20364950</v>
      </c>
      <c r="U91" s="56">
        <v>249886160</v>
      </c>
      <c r="V91" s="59">
        <v>50231000</v>
      </c>
    </row>
    <row r="92" spans="1:22" s="10" customFormat="1" ht="12.75" customHeight="1">
      <c r="A92" s="25"/>
      <c r="B92" s="52" t="s">
        <v>234</v>
      </c>
      <c r="C92" s="53" t="s">
        <v>235</v>
      </c>
      <c r="D92" s="54">
        <v>106711128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2500000</v>
      </c>
      <c r="K92" s="55">
        <v>150107772</v>
      </c>
      <c r="L92" s="56">
        <v>259318900</v>
      </c>
      <c r="M92" s="57">
        <v>17499904</v>
      </c>
      <c r="N92" s="58">
        <v>0</v>
      </c>
      <c r="O92" s="55">
        <v>0</v>
      </c>
      <c r="P92" s="58">
        <v>0</v>
      </c>
      <c r="Q92" s="58">
        <v>429996</v>
      </c>
      <c r="R92" s="58"/>
      <c r="S92" s="58">
        <v>217423996</v>
      </c>
      <c r="T92" s="58">
        <v>6624020</v>
      </c>
      <c r="U92" s="56">
        <v>241977916</v>
      </c>
      <c r="V92" s="59">
        <v>44194000</v>
      </c>
    </row>
    <row r="93" spans="1:22" s="10" customFormat="1" ht="12.75" customHeight="1">
      <c r="A93" s="25"/>
      <c r="B93" s="52" t="s">
        <v>236</v>
      </c>
      <c r="C93" s="53" t="s">
        <v>237</v>
      </c>
      <c r="D93" s="54">
        <v>134049492</v>
      </c>
      <c r="E93" s="55">
        <v>68336667</v>
      </c>
      <c r="F93" s="55">
        <v>0</v>
      </c>
      <c r="G93" s="55">
        <v>0</v>
      </c>
      <c r="H93" s="55">
        <v>0</v>
      </c>
      <c r="I93" s="55">
        <v>0</v>
      </c>
      <c r="J93" s="55">
        <v>14681943</v>
      </c>
      <c r="K93" s="55">
        <v>110662035</v>
      </c>
      <c r="L93" s="56">
        <v>327730137</v>
      </c>
      <c r="M93" s="57">
        <v>50729058</v>
      </c>
      <c r="N93" s="58">
        <v>94202439</v>
      </c>
      <c r="O93" s="55">
        <v>0</v>
      </c>
      <c r="P93" s="58">
        <v>0</v>
      </c>
      <c r="Q93" s="58">
        <v>8773229</v>
      </c>
      <c r="R93" s="58"/>
      <c r="S93" s="58">
        <v>168973000</v>
      </c>
      <c r="T93" s="58">
        <v>8793683</v>
      </c>
      <c r="U93" s="56">
        <v>331471409</v>
      </c>
      <c r="V93" s="59">
        <v>33620000</v>
      </c>
    </row>
    <row r="94" spans="1:22" s="10" customFormat="1" ht="12.75" customHeight="1">
      <c r="A94" s="25"/>
      <c r="B94" s="60" t="s">
        <v>68</v>
      </c>
      <c r="C94" s="53" t="s">
        <v>69</v>
      </c>
      <c r="D94" s="54">
        <v>729905546</v>
      </c>
      <c r="E94" s="55">
        <v>706803817</v>
      </c>
      <c r="F94" s="55">
        <v>141827236</v>
      </c>
      <c r="G94" s="55">
        <v>0</v>
      </c>
      <c r="H94" s="55">
        <v>0</v>
      </c>
      <c r="I94" s="55">
        <v>42087553</v>
      </c>
      <c r="J94" s="55">
        <v>207528714</v>
      </c>
      <c r="K94" s="55">
        <v>1004193768</v>
      </c>
      <c r="L94" s="56">
        <v>2832346634</v>
      </c>
      <c r="M94" s="57">
        <v>445543550</v>
      </c>
      <c r="N94" s="58">
        <v>839558236</v>
      </c>
      <c r="O94" s="55">
        <v>214134468</v>
      </c>
      <c r="P94" s="58">
        <v>133475757</v>
      </c>
      <c r="Q94" s="58">
        <v>107750439</v>
      </c>
      <c r="R94" s="58"/>
      <c r="S94" s="58">
        <v>609394829</v>
      </c>
      <c r="T94" s="58">
        <v>48781062</v>
      </c>
      <c r="U94" s="56">
        <v>2398638341</v>
      </c>
      <c r="V94" s="59">
        <v>50714000</v>
      </c>
    </row>
    <row r="95" spans="1:22" s="10" customFormat="1" ht="12.75" customHeight="1">
      <c r="A95" s="25"/>
      <c r="B95" s="52" t="s">
        <v>238</v>
      </c>
      <c r="C95" s="53" t="s">
        <v>239</v>
      </c>
      <c r="D95" s="54">
        <v>47044717</v>
      </c>
      <c r="E95" s="55">
        <v>16891499</v>
      </c>
      <c r="F95" s="55">
        <v>0</v>
      </c>
      <c r="G95" s="55">
        <v>0</v>
      </c>
      <c r="H95" s="55">
        <v>0</v>
      </c>
      <c r="I95" s="55">
        <v>8003</v>
      </c>
      <c r="J95" s="55">
        <v>1546119</v>
      </c>
      <c r="K95" s="55">
        <v>45104507</v>
      </c>
      <c r="L95" s="56">
        <v>110594845</v>
      </c>
      <c r="M95" s="57">
        <v>34322271</v>
      </c>
      <c r="N95" s="58">
        <v>20816253</v>
      </c>
      <c r="O95" s="55">
        <v>0</v>
      </c>
      <c r="P95" s="58">
        <v>0</v>
      </c>
      <c r="Q95" s="58">
        <v>1892270</v>
      </c>
      <c r="R95" s="58"/>
      <c r="S95" s="58">
        <v>41062000</v>
      </c>
      <c r="T95" s="58">
        <v>16701197</v>
      </c>
      <c r="U95" s="56">
        <v>114793991</v>
      </c>
      <c r="V95" s="59">
        <v>10010000</v>
      </c>
    </row>
    <row r="96" spans="1:22" s="10" customFormat="1" ht="12.75" customHeight="1">
      <c r="A96" s="25"/>
      <c r="B96" s="52" t="s">
        <v>240</v>
      </c>
      <c r="C96" s="53" t="s">
        <v>241</v>
      </c>
      <c r="D96" s="54">
        <v>66714334</v>
      </c>
      <c r="E96" s="55">
        <v>0</v>
      </c>
      <c r="F96" s="55">
        <v>0</v>
      </c>
      <c r="G96" s="55">
        <v>0</v>
      </c>
      <c r="H96" s="55">
        <v>0</v>
      </c>
      <c r="I96" s="55">
        <v>1382535</v>
      </c>
      <c r="J96" s="55">
        <v>0</v>
      </c>
      <c r="K96" s="55">
        <v>96333190</v>
      </c>
      <c r="L96" s="56">
        <v>164430059</v>
      </c>
      <c r="M96" s="57">
        <v>32063624</v>
      </c>
      <c r="N96" s="58">
        <v>0</v>
      </c>
      <c r="O96" s="55">
        <v>0</v>
      </c>
      <c r="P96" s="58">
        <v>0</v>
      </c>
      <c r="Q96" s="58">
        <v>1524416</v>
      </c>
      <c r="R96" s="58"/>
      <c r="S96" s="58">
        <v>113459869</v>
      </c>
      <c r="T96" s="58">
        <v>19198692</v>
      </c>
      <c r="U96" s="56">
        <v>166246601</v>
      </c>
      <c r="V96" s="59">
        <v>24347000</v>
      </c>
    </row>
    <row r="97" spans="1:22" s="10" customFormat="1" ht="12.75" customHeight="1">
      <c r="A97" s="25"/>
      <c r="B97" s="52" t="s">
        <v>242</v>
      </c>
      <c r="C97" s="53" t="s">
        <v>243</v>
      </c>
      <c r="D97" s="54">
        <v>83108003</v>
      </c>
      <c r="E97" s="55">
        <v>30128210</v>
      </c>
      <c r="F97" s="55">
        <v>0</v>
      </c>
      <c r="G97" s="55">
        <v>0</v>
      </c>
      <c r="H97" s="55">
        <v>0</v>
      </c>
      <c r="I97" s="55">
        <v>189818</v>
      </c>
      <c r="J97" s="55">
        <v>12359600</v>
      </c>
      <c r="K97" s="55">
        <v>45778079</v>
      </c>
      <c r="L97" s="56">
        <v>171563710</v>
      </c>
      <c r="M97" s="57">
        <v>29126675</v>
      </c>
      <c r="N97" s="58">
        <v>31741822</v>
      </c>
      <c r="O97" s="55">
        <v>0</v>
      </c>
      <c r="P97" s="58">
        <v>0</v>
      </c>
      <c r="Q97" s="58">
        <v>4161600</v>
      </c>
      <c r="R97" s="58"/>
      <c r="S97" s="58">
        <v>95542000</v>
      </c>
      <c r="T97" s="58">
        <v>15333636</v>
      </c>
      <c r="U97" s="56">
        <v>175905733</v>
      </c>
      <c r="V97" s="59">
        <v>40055000</v>
      </c>
    </row>
    <row r="98" spans="1:22" s="10" customFormat="1" ht="12.75" customHeight="1">
      <c r="A98" s="25"/>
      <c r="B98" s="52" t="s">
        <v>244</v>
      </c>
      <c r="C98" s="53" t="s">
        <v>245</v>
      </c>
      <c r="D98" s="54">
        <v>122415024</v>
      </c>
      <c r="E98" s="55">
        <v>40698736</v>
      </c>
      <c r="F98" s="55">
        <v>0</v>
      </c>
      <c r="G98" s="55">
        <v>0</v>
      </c>
      <c r="H98" s="55">
        <v>0</v>
      </c>
      <c r="I98" s="55">
        <v>2276054</v>
      </c>
      <c r="J98" s="55">
        <v>27064724</v>
      </c>
      <c r="K98" s="55">
        <v>111055199</v>
      </c>
      <c r="L98" s="56">
        <v>303509737</v>
      </c>
      <c r="M98" s="57">
        <v>75378919</v>
      </c>
      <c r="N98" s="58">
        <v>51699847</v>
      </c>
      <c r="O98" s="55">
        <v>0</v>
      </c>
      <c r="P98" s="58">
        <v>0</v>
      </c>
      <c r="Q98" s="58">
        <v>12731465</v>
      </c>
      <c r="R98" s="58"/>
      <c r="S98" s="58">
        <v>178458770</v>
      </c>
      <c r="T98" s="58">
        <v>22500843</v>
      </c>
      <c r="U98" s="56">
        <v>340769844</v>
      </c>
      <c r="V98" s="59">
        <v>30294550</v>
      </c>
    </row>
    <row r="99" spans="1:22" s="10" customFormat="1" ht="12.75" customHeight="1">
      <c r="A99" s="25"/>
      <c r="B99" s="52" t="s">
        <v>246</v>
      </c>
      <c r="C99" s="53" t="s">
        <v>247</v>
      </c>
      <c r="D99" s="54">
        <v>200478747</v>
      </c>
      <c r="E99" s="55">
        <v>210768491</v>
      </c>
      <c r="F99" s="55">
        <v>0</v>
      </c>
      <c r="G99" s="55">
        <v>0</v>
      </c>
      <c r="H99" s="55">
        <v>0</v>
      </c>
      <c r="I99" s="55">
        <v>0</v>
      </c>
      <c r="J99" s="55">
        <v>6163784</v>
      </c>
      <c r="K99" s="55">
        <v>204689705</v>
      </c>
      <c r="L99" s="56">
        <v>622100727</v>
      </c>
      <c r="M99" s="57">
        <v>92326317</v>
      </c>
      <c r="N99" s="58">
        <v>204837434</v>
      </c>
      <c r="O99" s="55">
        <v>43120432</v>
      </c>
      <c r="P99" s="58">
        <v>29316669</v>
      </c>
      <c r="Q99" s="58">
        <v>20229280</v>
      </c>
      <c r="R99" s="58"/>
      <c r="S99" s="58">
        <v>198660100</v>
      </c>
      <c r="T99" s="58">
        <v>33610495</v>
      </c>
      <c r="U99" s="56">
        <v>622100727</v>
      </c>
      <c r="V99" s="59">
        <v>48625900</v>
      </c>
    </row>
    <row r="100" spans="1:22" s="10" customFormat="1" ht="12.75" customHeight="1">
      <c r="A100" s="25"/>
      <c r="B100" s="52" t="s">
        <v>248</v>
      </c>
      <c r="C100" s="53" t="s">
        <v>249</v>
      </c>
      <c r="D100" s="54">
        <v>126250750</v>
      </c>
      <c r="E100" s="55">
        <v>0</v>
      </c>
      <c r="F100" s="55">
        <v>0</v>
      </c>
      <c r="G100" s="55">
        <v>0</v>
      </c>
      <c r="H100" s="55">
        <v>0</v>
      </c>
      <c r="I100" s="55">
        <v>111339</v>
      </c>
      <c r="J100" s="55">
        <v>4410000</v>
      </c>
      <c r="K100" s="55">
        <v>89836246</v>
      </c>
      <c r="L100" s="56">
        <v>220608335</v>
      </c>
      <c r="M100" s="57">
        <v>29619627</v>
      </c>
      <c r="N100" s="58">
        <v>0</v>
      </c>
      <c r="O100" s="55">
        <v>0</v>
      </c>
      <c r="P100" s="58">
        <v>0</v>
      </c>
      <c r="Q100" s="58">
        <v>2037420</v>
      </c>
      <c r="R100" s="58"/>
      <c r="S100" s="58">
        <v>188996500</v>
      </c>
      <c r="T100" s="58">
        <v>8739138</v>
      </c>
      <c r="U100" s="56">
        <v>229392685</v>
      </c>
      <c r="V100" s="59">
        <v>36009000</v>
      </c>
    </row>
    <row r="101" spans="1:22" s="10" customFormat="1" ht="12.75" customHeight="1">
      <c r="A101" s="25"/>
      <c r="B101" s="52" t="s">
        <v>250</v>
      </c>
      <c r="C101" s="53" t="s">
        <v>251</v>
      </c>
      <c r="D101" s="54">
        <v>182866748</v>
      </c>
      <c r="E101" s="55">
        <v>72759</v>
      </c>
      <c r="F101" s="55">
        <v>84684578</v>
      </c>
      <c r="G101" s="55">
        <v>0</v>
      </c>
      <c r="H101" s="55">
        <v>0</v>
      </c>
      <c r="I101" s="55">
        <v>0</v>
      </c>
      <c r="J101" s="55">
        <v>0</v>
      </c>
      <c r="K101" s="55">
        <v>161590537</v>
      </c>
      <c r="L101" s="56">
        <v>429214622</v>
      </c>
      <c r="M101" s="57">
        <v>103659564</v>
      </c>
      <c r="N101" s="58">
        <v>89974459</v>
      </c>
      <c r="O101" s="55">
        <v>0</v>
      </c>
      <c r="P101" s="58">
        <v>0</v>
      </c>
      <c r="Q101" s="58">
        <v>10539291</v>
      </c>
      <c r="R101" s="58"/>
      <c r="S101" s="58">
        <v>208711380</v>
      </c>
      <c r="T101" s="58">
        <v>9158306</v>
      </c>
      <c r="U101" s="56">
        <v>422043000</v>
      </c>
      <c r="V101" s="59">
        <v>33603585</v>
      </c>
    </row>
    <row r="102" spans="1:22" s="10" customFormat="1" ht="12.75" customHeight="1">
      <c r="A102" s="25"/>
      <c r="B102" s="52" t="s">
        <v>252</v>
      </c>
      <c r="C102" s="53" t="s">
        <v>253</v>
      </c>
      <c r="D102" s="54">
        <v>114162167</v>
      </c>
      <c r="E102" s="55">
        <v>0</v>
      </c>
      <c r="F102" s="55">
        <v>0</v>
      </c>
      <c r="G102" s="55">
        <v>0</v>
      </c>
      <c r="H102" s="55">
        <v>0</v>
      </c>
      <c r="I102" s="55">
        <v>115755</v>
      </c>
      <c r="J102" s="55">
        <v>5601823</v>
      </c>
      <c r="K102" s="55">
        <v>114414825</v>
      </c>
      <c r="L102" s="56">
        <v>234294570</v>
      </c>
      <c r="M102" s="57">
        <v>22708731</v>
      </c>
      <c r="N102" s="58">
        <v>0</v>
      </c>
      <c r="O102" s="55">
        <v>0</v>
      </c>
      <c r="P102" s="58">
        <v>0</v>
      </c>
      <c r="Q102" s="58">
        <v>497811</v>
      </c>
      <c r="R102" s="58"/>
      <c r="S102" s="58">
        <v>211338000</v>
      </c>
      <c r="T102" s="58">
        <v>19594337</v>
      </c>
      <c r="U102" s="56">
        <v>254138879</v>
      </c>
      <c r="V102" s="59">
        <v>39523000</v>
      </c>
    </row>
    <row r="103" spans="1:22" s="10" customFormat="1" ht="12.75" customHeight="1">
      <c r="A103" s="25"/>
      <c r="B103" s="52" t="s">
        <v>254</v>
      </c>
      <c r="C103" s="53" t="s">
        <v>255</v>
      </c>
      <c r="D103" s="54">
        <v>120387934</v>
      </c>
      <c r="E103" s="55">
        <v>0</v>
      </c>
      <c r="F103" s="55">
        <v>0</v>
      </c>
      <c r="G103" s="55">
        <v>0</v>
      </c>
      <c r="H103" s="55">
        <v>0</v>
      </c>
      <c r="I103" s="55">
        <v>1944103</v>
      </c>
      <c r="J103" s="55">
        <v>24080172</v>
      </c>
      <c r="K103" s="55">
        <v>158190359</v>
      </c>
      <c r="L103" s="56">
        <v>304602568</v>
      </c>
      <c r="M103" s="57">
        <v>32302046</v>
      </c>
      <c r="N103" s="58">
        <v>0</v>
      </c>
      <c r="O103" s="55">
        <v>0</v>
      </c>
      <c r="P103" s="58">
        <v>0</v>
      </c>
      <c r="Q103" s="58">
        <v>4138875</v>
      </c>
      <c r="R103" s="58"/>
      <c r="S103" s="58">
        <v>229199745</v>
      </c>
      <c r="T103" s="58">
        <v>21301162</v>
      </c>
      <c r="U103" s="56">
        <v>286941828</v>
      </c>
      <c r="V103" s="59">
        <v>67499256</v>
      </c>
    </row>
    <row r="104" spans="1:22" s="10" customFormat="1" ht="12.75" customHeight="1">
      <c r="A104" s="25"/>
      <c r="B104" s="52" t="s">
        <v>256</v>
      </c>
      <c r="C104" s="53" t="s">
        <v>257</v>
      </c>
      <c r="D104" s="54">
        <v>125760292</v>
      </c>
      <c r="E104" s="55">
        <v>0</v>
      </c>
      <c r="F104" s="55">
        <v>0</v>
      </c>
      <c r="G104" s="55">
        <v>0</v>
      </c>
      <c r="H104" s="55">
        <v>0</v>
      </c>
      <c r="I104" s="55">
        <v>2471772</v>
      </c>
      <c r="J104" s="55">
        <v>13500000</v>
      </c>
      <c r="K104" s="55">
        <v>164698298</v>
      </c>
      <c r="L104" s="56">
        <v>306430362</v>
      </c>
      <c r="M104" s="57">
        <v>37939699</v>
      </c>
      <c r="N104" s="58">
        <v>0</v>
      </c>
      <c r="O104" s="55">
        <v>0</v>
      </c>
      <c r="P104" s="58">
        <v>0</v>
      </c>
      <c r="Q104" s="58">
        <v>9816301</v>
      </c>
      <c r="R104" s="58"/>
      <c r="S104" s="58">
        <v>217478400</v>
      </c>
      <c r="T104" s="58">
        <v>22648890</v>
      </c>
      <c r="U104" s="56">
        <v>287883290</v>
      </c>
      <c r="V104" s="59">
        <v>34074600</v>
      </c>
    </row>
    <row r="105" spans="1:22" s="10" customFormat="1" ht="12.75" customHeight="1">
      <c r="A105" s="25"/>
      <c r="B105" s="52" t="s">
        <v>258</v>
      </c>
      <c r="C105" s="53" t="s">
        <v>259</v>
      </c>
      <c r="D105" s="54">
        <v>107773999</v>
      </c>
      <c r="E105" s="55">
        <v>0</v>
      </c>
      <c r="F105" s="55">
        <v>0</v>
      </c>
      <c r="G105" s="55">
        <v>0</v>
      </c>
      <c r="H105" s="55">
        <v>0</v>
      </c>
      <c r="I105" s="55">
        <v>165375</v>
      </c>
      <c r="J105" s="55">
        <v>8043079</v>
      </c>
      <c r="K105" s="55">
        <v>78779315</v>
      </c>
      <c r="L105" s="56">
        <v>194761768</v>
      </c>
      <c r="M105" s="57">
        <v>20549850</v>
      </c>
      <c r="N105" s="58">
        <v>0</v>
      </c>
      <c r="O105" s="55">
        <v>0</v>
      </c>
      <c r="P105" s="58">
        <v>0</v>
      </c>
      <c r="Q105" s="58">
        <v>2647549</v>
      </c>
      <c r="R105" s="58"/>
      <c r="S105" s="58">
        <v>140945000</v>
      </c>
      <c r="T105" s="58">
        <v>10683023</v>
      </c>
      <c r="U105" s="56">
        <v>174825422</v>
      </c>
      <c r="V105" s="59">
        <v>23875000</v>
      </c>
    </row>
    <row r="106" spans="1:22" s="10" customFormat="1" ht="12.75" customHeight="1">
      <c r="A106" s="25"/>
      <c r="B106" s="52" t="s">
        <v>260</v>
      </c>
      <c r="C106" s="53" t="s">
        <v>261</v>
      </c>
      <c r="D106" s="54">
        <v>86278842</v>
      </c>
      <c r="E106" s="55">
        <v>0</v>
      </c>
      <c r="F106" s="55">
        <v>0</v>
      </c>
      <c r="G106" s="55">
        <v>0</v>
      </c>
      <c r="H106" s="55">
        <v>0</v>
      </c>
      <c r="I106" s="55">
        <v>782775</v>
      </c>
      <c r="J106" s="55">
        <v>1787356</v>
      </c>
      <c r="K106" s="55">
        <v>116714051</v>
      </c>
      <c r="L106" s="56">
        <v>205563024</v>
      </c>
      <c r="M106" s="57">
        <v>27711500</v>
      </c>
      <c r="N106" s="58">
        <v>0</v>
      </c>
      <c r="O106" s="55">
        <v>0</v>
      </c>
      <c r="P106" s="58">
        <v>0</v>
      </c>
      <c r="Q106" s="58">
        <v>774450</v>
      </c>
      <c r="R106" s="58"/>
      <c r="S106" s="58">
        <v>182173550</v>
      </c>
      <c r="T106" s="58">
        <v>3731420</v>
      </c>
      <c r="U106" s="56">
        <v>214390920</v>
      </c>
      <c r="V106" s="59">
        <v>28016450</v>
      </c>
    </row>
    <row r="107" spans="1:22" s="10" customFormat="1" ht="12.75" customHeight="1">
      <c r="A107" s="25"/>
      <c r="B107" s="52" t="s">
        <v>70</v>
      </c>
      <c r="C107" s="53" t="s">
        <v>71</v>
      </c>
      <c r="D107" s="54">
        <v>1124519998</v>
      </c>
      <c r="E107" s="55">
        <v>1147008400</v>
      </c>
      <c r="F107" s="55">
        <v>120348500</v>
      </c>
      <c r="G107" s="55">
        <v>0</v>
      </c>
      <c r="H107" s="55">
        <v>0</v>
      </c>
      <c r="I107" s="55">
        <v>84490600</v>
      </c>
      <c r="J107" s="55">
        <v>38587400</v>
      </c>
      <c r="K107" s="55">
        <v>1337189100</v>
      </c>
      <c r="L107" s="56">
        <v>3852143998</v>
      </c>
      <c r="M107" s="57">
        <v>608107900</v>
      </c>
      <c r="N107" s="58">
        <v>1877909400</v>
      </c>
      <c r="O107" s="55">
        <v>463923500</v>
      </c>
      <c r="P107" s="58">
        <v>124741900</v>
      </c>
      <c r="Q107" s="58">
        <v>130932500</v>
      </c>
      <c r="R107" s="58"/>
      <c r="S107" s="58">
        <v>496649100</v>
      </c>
      <c r="T107" s="58">
        <v>160457400</v>
      </c>
      <c r="U107" s="56">
        <v>3862721700</v>
      </c>
      <c r="V107" s="59">
        <v>173375900</v>
      </c>
    </row>
    <row r="108" spans="1:22" s="10" customFormat="1" ht="12.75" customHeight="1">
      <c r="A108" s="25"/>
      <c r="B108" s="52" t="s">
        <v>262</v>
      </c>
      <c r="C108" s="53" t="s">
        <v>263</v>
      </c>
      <c r="D108" s="54">
        <v>205494240</v>
      </c>
      <c r="E108" s="55">
        <v>72037360</v>
      </c>
      <c r="F108" s="55">
        <v>0</v>
      </c>
      <c r="G108" s="55">
        <v>0</v>
      </c>
      <c r="H108" s="55">
        <v>0</v>
      </c>
      <c r="I108" s="55">
        <v>287470</v>
      </c>
      <c r="J108" s="55">
        <v>46275430</v>
      </c>
      <c r="K108" s="55">
        <v>192104350</v>
      </c>
      <c r="L108" s="56">
        <v>516198850</v>
      </c>
      <c r="M108" s="57">
        <v>68163690</v>
      </c>
      <c r="N108" s="58">
        <v>87009530</v>
      </c>
      <c r="O108" s="55">
        <v>0</v>
      </c>
      <c r="P108" s="58">
        <v>0</v>
      </c>
      <c r="Q108" s="58">
        <v>14183740</v>
      </c>
      <c r="R108" s="58"/>
      <c r="S108" s="58">
        <v>234353280</v>
      </c>
      <c r="T108" s="58">
        <v>70976570</v>
      </c>
      <c r="U108" s="56">
        <v>474686810</v>
      </c>
      <c r="V108" s="59">
        <v>51014700</v>
      </c>
    </row>
    <row r="109" spans="1:22" s="10" customFormat="1" ht="12.75" customHeight="1">
      <c r="A109" s="25"/>
      <c r="B109" s="52" t="s">
        <v>264</v>
      </c>
      <c r="C109" s="53" t="s">
        <v>265</v>
      </c>
      <c r="D109" s="54">
        <v>75416211</v>
      </c>
      <c r="E109" s="55">
        <v>27439067</v>
      </c>
      <c r="F109" s="55">
        <v>0</v>
      </c>
      <c r="G109" s="55">
        <v>0</v>
      </c>
      <c r="H109" s="55">
        <v>0</v>
      </c>
      <c r="I109" s="55">
        <v>0</v>
      </c>
      <c r="J109" s="55">
        <v>10094380</v>
      </c>
      <c r="K109" s="55">
        <v>68123032</v>
      </c>
      <c r="L109" s="56">
        <v>181072690</v>
      </c>
      <c r="M109" s="57">
        <v>40873319</v>
      </c>
      <c r="N109" s="58">
        <v>37023119</v>
      </c>
      <c r="O109" s="55">
        <v>0</v>
      </c>
      <c r="P109" s="58">
        <v>0</v>
      </c>
      <c r="Q109" s="58">
        <v>2336268</v>
      </c>
      <c r="R109" s="58"/>
      <c r="S109" s="58">
        <v>97127000</v>
      </c>
      <c r="T109" s="58">
        <v>13128118</v>
      </c>
      <c r="U109" s="56">
        <v>190487824</v>
      </c>
      <c r="V109" s="59">
        <v>33040000</v>
      </c>
    </row>
    <row r="110" spans="1:22" s="10" customFormat="1" ht="12.75" customHeight="1">
      <c r="A110" s="25"/>
      <c r="B110" s="52" t="s">
        <v>266</v>
      </c>
      <c r="C110" s="53" t="s">
        <v>267</v>
      </c>
      <c r="D110" s="54">
        <v>74837789</v>
      </c>
      <c r="E110" s="55">
        <v>18000000</v>
      </c>
      <c r="F110" s="55">
        <v>0</v>
      </c>
      <c r="G110" s="55">
        <v>0</v>
      </c>
      <c r="H110" s="55">
        <v>0</v>
      </c>
      <c r="I110" s="55">
        <v>0</v>
      </c>
      <c r="J110" s="55">
        <v>3000000</v>
      </c>
      <c r="K110" s="55">
        <v>110529823</v>
      </c>
      <c r="L110" s="56">
        <v>206367612</v>
      </c>
      <c r="M110" s="57">
        <v>52827428</v>
      </c>
      <c r="N110" s="58">
        <v>23189285</v>
      </c>
      <c r="O110" s="55">
        <v>0</v>
      </c>
      <c r="P110" s="58">
        <v>0</v>
      </c>
      <c r="Q110" s="58">
        <v>1200000</v>
      </c>
      <c r="R110" s="58"/>
      <c r="S110" s="58">
        <v>121964970</v>
      </c>
      <c r="T110" s="58">
        <v>8081000</v>
      </c>
      <c r="U110" s="56">
        <v>207262683</v>
      </c>
      <c r="V110" s="59">
        <v>0</v>
      </c>
    </row>
    <row r="111" spans="1:22" s="10" customFormat="1" ht="12.75" customHeight="1">
      <c r="A111" s="25"/>
      <c r="B111" s="52" t="s">
        <v>268</v>
      </c>
      <c r="C111" s="53" t="s">
        <v>269</v>
      </c>
      <c r="D111" s="54">
        <v>135118443</v>
      </c>
      <c r="E111" s="55">
        <v>30522943</v>
      </c>
      <c r="F111" s="55">
        <v>0</v>
      </c>
      <c r="G111" s="55">
        <v>0</v>
      </c>
      <c r="H111" s="55">
        <v>0</v>
      </c>
      <c r="I111" s="55">
        <v>0</v>
      </c>
      <c r="J111" s="55">
        <v>35786598</v>
      </c>
      <c r="K111" s="55">
        <v>132972922</v>
      </c>
      <c r="L111" s="56">
        <v>334400906</v>
      </c>
      <c r="M111" s="57">
        <v>57418402</v>
      </c>
      <c r="N111" s="58">
        <v>48163654</v>
      </c>
      <c r="O111" s="55">
        <v>0</v>
      </c>
      <c r="P111" s="58">
        <v>0</v>
      </c>
      <c r="Q111" s="58">
        <v>11028948</v>
      </c>
      <c r="R111" s="58"/>
      <c r="S111" s="58">
        <v>218999200</v>
      </c>
      <c r="T111" s="58">
        <v>25419907</v>
      </c>
      <c r="U111" s="56">
        <v>361030111</v>
      </c>
      <c r="V111" s="59">
        <v>38917093</v>
      </c>
    </row>
    <row r="112" spans="1:22" s="10" customFormat="1" ht="12.75" customHeight="1">
      <c r="A112" s="25"/>
      <c r="B112" s="52" t="s">
        <v>270</v>
      </c>
      <c r="C112" s="53" t="s">
        <v>271</v>
      </c>
      <c r="D112" s="54">
        <v>574388976</v>
      </c>
      <c r="E112" s="55">
        <v>842500764</v>
      </c>
      <c r="F112" s="55">
        <v>0</v>
      </c>
      <c r="G112" s="55">
        <v>0</v>
      </c>
      <c r="H112" s="55">
        <v>0</v>
      </c>
      <c r="I112" s="55">
        <v>38265288</v>
      </c>
      <c r="J112" s="55">
        <v>153750756</v>
      </c>
      <c r="K112" s="55">
        <v>511816212</v>
      </c>
      <c r="L112" s="56">
        <v>2120721996</v>
      </c>
      <c r="M112" s="57">
        <v>593236308</v>
      </c>
      <c r="N112" s="58">
        <v>1034045304</v>
      </c>
      <c r="O112" s="55">
        <v>0</v>
      </c>
      <c r="P112" s="58">
        <v>0</v>
      </c>
      <c r="Q112" s="58">
        <v>73442100</v>
      </c>
      <c r="R112" s="58"/>
      <c r="S112" s="58">
        <v>241010208</v>
      </c>
      <c r="T112" s="58">
        <v>161379612</v>
      </c>
      <c r="U112" s="56">
        <v>2103113532</v>
      </c>
      <c r="V112" s="59">
        <v>68106936</v>
      </c>
    </row>
    <row r="113" spans="1:22" s="10" customFormat="1" ht="12.75" customHeight="1">
      <c r="A113" s="25"/>
      <c r="B113" s="52" t="s">
        <v>272</v>
      </c>
      <c r="C113" s="53" t="s">
        <v>273</v>
      </c>
      <c r="D113" s="54">
        <v>90393015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2735290</v>
      </c>
      <c r="K113" s="55">
        <v>121529918</v>
      </c>
      <c r="L113" s="56">
        <v>214658223</v>
      </c>
      <c r="M113" s="57">
        <v>20776099</v>
      </c>
      <c r="N113" s="58">
        <v>0</v>
      </c>
      <c r="O113" s="55">
        <v>0</v>
      </c>
      <c r="P113" s="58">
        <v>0</v>
      </c>
      <c r="Q113" s="58">
        <v>109412</v>
      </c>
      <c r="R113" s="58"/>
      <c r="S113" s="58">
        <v>184972000</v>
      </c>
      <c r="T113" s="58">
        <v>14184122</v>
      </c>
      <c r="U113" s="56">
        <v>220041633</v>
      </c>
      <c r="V113" s="59">
        <v>33628000</v>
      </c>
    </row>
    <row r="114" spans="1:22" s="10" customFormat="1" ht="12.75" customHeight="1">
      <c r="A114" s="25"/>
      <c r="B114" s="52" t="s">
        <v>274</v>
      </c>
      <c r="C114" s="53" t="s">
        <v>275</v>
      </c>
      <c r="D114" s="54">
        <v>60383734</v>
      </c>
      <c r="E114" s="55">
        <v>0</v>
      </c>
      <c r="F114" s="55">
        <v>0</v>
      </c>
      <c r="G114" s="55">
        <v>0</v>
      </c>
      <c r="H114" s="55">
        <v>0</v>
      </c>
      <c r="I114" s="55">
        <v>0</v>
      </c>
      <c r="J114" s="55">
        <v>2704000</v>
      </c>
      <c r="K114" s="55">
        <v>77514216</v>
      </c>
      <c r="L114" s="56">
        <v>140601950</v>
      </c>
      <c r="M114" s="57">
        <v>25626965</v>
      </c>
      <c r="N114" s="58">
        <v>0</v>
      </c>
      <c r="O114" s="55">
        <v>0</v>
      </c>
      <c r="P114" s="58">
        <v>0</v>
      </c>
      <c r="Q114" s="58">
        <v>147098</v>
      </c>
      <c r="R114" s="58"/>
      <c r="S114" s="58">
        <v>110541683</v>
      </c>
      <c r="T114" s="58">
        <v>4227749</v>
      </c>
      <c r="U114" s="56">
        <v>140543495</v>
      </c>
      <c r="V114" s="59">
        <v>24287328</v>
      </c>
    </row>
    <row r="115" spans="1:22" s="10" customFormat="1" ht="12.75" customHeight="1">
      <c r="A115" s="25"/>
      <c r="B115" s="60" t="s">
        <v>276</v>
      </c>
      <c r="C115" s="53" t="s">
        <v>277</v>
      </c>
      <c r="D115" s="54">
        <v>148047837</v>
      </c>
      <c r="E115" s="55">
        <v>127113927</v>
      </c>
      <c r="F115" s="55">
        <v>0</v>
      </c>
      <c r="G115" s="55">
        <v>0</v>
      </c>
      <c r="H115" s="55">
        <v>0</v>
      </c>
      <c r="I115" s="55">
        <v>0</v>
      </c>
      <c r="J115" s="55">
        <v>9847044</v>
      </c>
      <c r="K115" s="55">
        <v>165681407</v>
      </c>
      <c r="L115" s="56">
        <v>450690215</v>
      </c>
      <c r="M115" s="57">
        <v>136080156</v>
      </c>
      <c r="N115" s="58">
        <v>172085076</v>
      </c>
      <c r="O115" s="55">
        <v>0</v>
      </c>
      <c r="P115" s="58">
        <v>0</v>
      </c>
      <c r="Q115" s="58">
        <v>25080007</v>
      </c>
      <c r="R115" s="58"/>
      <c r="S115" s="58">
        <v>80680114</v>
      </c>
      <c r="T115" s="58">
        <v>33520152</v>
      </c>
      <c r="U115" s="56">
        <v>447445505</v>
      </c>
      <c r="V115" s="59">
        <v>19244407</v>
      </c>
    </row>
    <row r="116" spans="1:22" s="10" customFormat="1" ht="12.75" customHeight="1">
      <c r="A116" s="25"/>
      <c r="B116" s="52" t="s">
        <v>278</v>
      </c>
      <c r="C116" s="53" t="s">
        <v>279</v>
      </c>
      <c r="D116" s="54">
        <v>102582824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2286702</v>
      </c>
      <c r="K116" s="55">
        <v>113245266</v>
      </c>
      <c r="L116" s="56">
        <v>218114792</v>
      </c>
      <c r="M116" s="57">
        <v>35351575</v>
      </c>
      <c r="N116" s="58">
        <v>0</v>
      </c>
      <c r="O116" s="55">
        <v>0</v>
      </c>
      <c r="P116" s="58">
        <v>0</v>
      </c>
      <c r="Q116" s="58">
        <v>3604000</v>
      </c>
      <c r="R116" s="58"/>
      <c r="S116" s="58">
        <v>271869873</v>
      </c>
      <c r="T116" s="58">
        <v>19896922</v>
      </c>
      <c r="U116" s="56">
        <v>330722370</v>
      </c>
      <c r="V116" s="59">
        <v>29277450</v>
      </c>
    </row>
    <row r="117" spans="1:22" s="10" customFormat="1" ht="12.75" customHeight="1">
      <c r="A117" s="25"/>
      <c r="B117" s="52" t="s">
        <v>280</v>
      </c>
      <c r="C117" s="53" t="s">
        <v>281</v>
      </c>
      <c r="D117" s="54">
        <v>143443848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2786544</v>
      </c>
      <c r="K117" s="55">
        <v>200731596</v>
      </c>
      <c r="L117" s="56">
        <v>346961988</v>
      </c>
      <c r="M117" s="57">
        <v>10106096</v>
      </c>
      <c r="N117" s="58">
        <v>0</v>
      </c>
      <c r="O117" s="55">
        <v>0</v>
      </c>
      <c r="P117" s="58">
        <v>0</v>
      </c>
      <c r="Q117" s="58">
        <v>3012240</v>
      </c>
      <c r="R117" s="58"/>
      <c r="S117" s="58">
        <v>232204000</v>
      </c>
      <c r="T117" s="58">
        <v>17178586</v>
      </c>
      <c r="U117" s="56">
        <v>262500922</v>
      </c>
      <c r="V117" s="59">
        <v>57281000</v>
      </c>
    </row>
    <row r="118" spans="1:22" s="10" customFormat="1" ht="12.75" customHeight="1">
      <c r="A118" s="25"/>
      <c r="B118" s="52" t="s">
        <v>282</v>
      </c>
      <c r="C118" s="53" t="s">
        <v>283</v>
      </c>
      <c r="D118" s="54">
        <v>89849419</v>
      </c>
      <c r="E118" s="55">
        <v>0</v>
      </c>
      <c r="F118" s="55">
        <v>0</v>
      </c>
      <c r="G118" s="55">
        <v>0</v>
      </c>
      <c r="H118" s="55">
        <v>0</v>
      </c>
      <c r="I118" s="55">
        <v>318923</v>
      </c>
      <c r="J118" s="55">
        <v>12100849</v>
      </c>
      <c r="K118" s="55">
        <v>116802308</v>
      </c>
      <c r="L118" s="56">
        <v>219071499</v>
      </c>
      <c r="M118" s="57">
        <v>37665384</v>
      </c>
      <c r="N118" s="58">
        <v>0</v>
      </c>
      <c r="O118" s="55">
        <v>0</v>
      </c>
      <c r="P118" s="58">
        <v>0</v>
      </c>
      <c r="Q118" s="58">
        <v>3947392</v>
      </c>
      <c r="R118" s="58"/>
      <c r="S118" s="58">
        <v>157121000</v>
      </c>
      <c r="T118" s="58">
        <v>24410189</v>
      </c>
      <c r="U118" s="56">
        <v>223143965</v>
      </c>
      <c r="V118" s="59">
        <v>30559000</v>
      </c>
    </row>
    <row r="119" spans="1:22" s="10" customFormat="1" ht="12.75" customHeight="1">
      <c r="A119" s="25"/>
      <c r="B119" s="52" t="s">
        <v>284</v>
      </c>
      <c r="C119" s="53" t="s">
        <v>285</v>
      </c>
      <c r="D119" s="54">
        <v>221203713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5">
        <v>31000000</v>
      </c>
      <c r="K119" s="55">
        <v>235275382</v>
      </c>
      <c r="L119" s="56">
        <v>487479095</v>
      </c>
      <c r="M119" s="57">
        <v>85243443</v>
      </c>
      <c r="N119" s="58">
        <v>0</v>
      </c>
      <c r="O119" s="55">
        <v>0</v>
      </c>
      <c r="P119" s="58">
        <v>0</v>
      </c>
      <c r="Q119" s="58">
        <v>6502936</v>
      </c>
      <c r="R119" s="58"/>
      <c r="S119" s="58">
        <v>368748000</v>
      </c>
      <c r="T119" s="58">
        <v>50420590</v>
      </c>
      <c r="U119" s="56">
        <v>510914969</v>
      </c>
      <c r="V119" s="59">
        <v>69261000</v>
      </c>
    </row>
    <row r="120" spans="1:22" s="10" customFormat="1" ht="12.75" customHeight="1">
      <c r="A120" s="25"/>
      <c r="B120" s="52" t="s">
        <v>286</v>
      </c>
      <c r="C120" s="53" t="s">
        <v>287</v>
      </c>
      <c r="D120" s="54">
        <v>162413831</v>
      </c>
      <c r="E120" s="55">
        <v>21214369</v>
      </c>
      <c r="F120" s="55">
        <v>0</v>
      </c>
      <c r="G120" s="55">
        <v>0</v>
      </c>
      <c r="H120" s="55">
        <v>0</v>
      </c>
      <c r="I120" s="55">
        <v>0</v>
      </c>
      <c r="J120" s="55">
        <v>2353433</v>
      </c>
      <c r="K120" s="55">
        <v>223050821</v>
      </c>
      <c r="L120" s="56">
        <v>409032454</v>
      </c>
      <c r="M120" s="57">
        <v>20283254</v>
      </c>
      <c r="N120" s="58">
        <v>16321940</v>
      </c>
      <c r="O120" s="55">
        <v>0</v>
      </c>
      <c r="P120" s="58">
        <v>0</v>
      </c>
      <c r="Q120" s="58">
        <v>7628501</v>
      </c>
      <c r="R120" s="58"/>
      <c r="S120" s="58">
        <v>345415000</v>
      </c>
      <c r="T120" s="58">
        <v>73768243</v>
      </c>
      <c r="U120" s="56">
        <v>463416938</v>
      </c>
      <c r="V120" s="59">
        <v>72707000</v>
      </c>
    </row>
    <row r="121" spans="1:22" s="10" customFormat="1" ht="12.75" customHeight="1">
      <c r="A121" s="25"/>
      <c r="B121" s="52" t="s">
        <v>288</v>
      </c>
      <c r="C121" s="53" t="s">
        <v>289</v>
      </c>
      <c r="D121" s="54">
        <v>410438621</v>
      </c>
      <c r="E121" s="55">
        <v>448587560</v>
      </c>
      <c r="F121" s="55">
        <v>0</v>
      </c>
      <c r="G121" s="55">
        <v>0</v>
      </c>
      <c r="H121" s="55">
        <v>0</v>
      </c>
      <c r="I121" s="55">
        <v>13926741</v>
      </c>
      <c r="J121" s="55">
        <v>76627181</v>
      </c>
      <c r="K121" s="55">
        <v>439487478</v>
      </c>
      <c r="L121" s="56">
        <v>1389067581</v>
      </c>
      <c r="M121" s="57">
        <v>144970369</v>
      </c>
      <c r="N121" s="58">
        <v>624993675</v>
      </c>
      <c r="O121" s="55">
        <v>4</v>
      </c>
      <c r="P121" s="58">
        <v>1</v>
      </c>
      <c r="Q121" s="58">
        <v>38749357</v>
      </c>
      <c r="R121" s="58"/>
      <c r="S121" s="58">
        <v>499398142</v>
      </c>
      <c r="T121" s="58">
        <v>146202485</v>
      </c>
      <c r="U121" s="56">
        <v>1454314033</v>
      </c>
      <c r="V121" s="59">
        <v>102603800</v>
      </c>
    </row>
    <row r="122" spans="1:22" s="10" customFormat="1" ht="12.75" customHeight="1">
      <c r="A122" s="25"/>
      <c r="B122" s="52" t="s">
        <v>290</v>
      </c>
      <c r="C122" s="53" t="s">
        <v>291</v>
      </c>
      <c r="D122" s="54">
        <v>210978126</v>
      </c>
      <c r="E122" s="55">
        <v>125070903</v>
      </c>
      <c r="F122" s="55">
        <v>1</v>
      </c>
      <c r="G122" s="55">
        <v>0</v>
      </c>
      <c r="H122" s="55">
        <v>0</v>
      </c>
      <c r="I122" s="55">
        <v>3012199</v>
      </c>
      <c r="J122" s="55">
        <v>44134979</v>
      </c>
      <c r="K122" s="55">
        <v>256973423</v>
      </c>
      <c r="L122" s="56">
        <v>640169631</v>
      </c>
      <c r="M122" s="57">
        <v>153241957</v>
      </c>
      <c r="N122" s="58">
        <v>173083055</v>
      </c>
      <c r="O122" s="55">
        <v>-1</v>
      </c>
      <c r="P122" s="58">
        <v>-2</v>
      </c>
      <c r="Q122" s="58">
        <v>22043927</v>
      </c>
      <c r="R122" s="58"/>
      <c r="S122" s="58">
        <v>199130350</v>
      </c>
      <c r="T122" s="58">
        <v>97692135</v>
      </c>
      <c r="U122" s="56">
        <v>645191421</v>
      </c>
      <c r="V122" s="59">
        <v>34377650</v>
      </c>
    </row>
    <row r="123" spans="1:22" s="10" customFormat="1" ht="12.75" customHeight="1">
      <c r="A123" s="25"/>
      <c r="B123" s="52" t="s">
        <v>292</v>
      </c>
      <c r="C123" s="53" t="s">
        <v>293</v>
      </c>
      <c r="D123" s="54">
        <v>105517206</v>
      </c>
      <c r="E123" s="55">
        <v>1641174</v>
      </c>
      <c r="F123" s="55">
        <v>0</v>
      </c>
      <c r="G123" s="55">
        <v>0</v>
      </c>
      <c r="H123" s="55">
        <v>0</v>
      </c>
      <c r="I123" s="55">
        <v>875292</v>
      </c>
      <c r="J123" s="55">
        <v>15317623</v>
      </c>
      <c r="K123" s="55">
        <v>127107509</v>
      </c>
      <c r="L123" s="56">
        <v>250458804</v>
      </c>
      <c r="M123" s="57">
        <v>113123747</v>
      </c>
      <c r="N123" s="58">
        <v>0</v>
      </c>
      <c r="O123" s="55">
        <v>0</v>
      </c>
      <c r="P123" s="58">
        <v>0</v>
      </c>
      <c r="Q123" s="58">
        <v>4284893</v>
      </c>
      <c r="R123" s="58"/>
      <c r="S123" s="58">
        <v>154270000</v>
      </c>
      <c r="T123" s="58">
        <v>45874609</v>
      </c>
      <c r="U123" s="56">
        <v>317553249</v>
      </c>
      <c r="V123" s="59">
        <v>30170000</v>
      </c>
    </row>
    <row r="124" spans="1:22" s="10" customFormat="1" ht="12.75" customHeight="1">
      <c r="A124" s="25"/>
      <c r="B124" s="52" t="s">
        <v>294</v>
      </c>
      <c r="C124" s="53" t="s">
        <v>295</v>
      </c>
      <c r="D124" s="54">
        <v>186867000</v>
      </c>
      <c r="E124" s="55">
        <v>122626608</v>
      </c>
      <c r="F124" s="55">
        <v>0</v>
      </c>
      <c r="G124" s="55">
        <v>0</v>
      </c>
      <c r="H124" s="55">
        <v>0</v>
      </c>
      <c r="I124" s="55">
        <v>1974812</v>
      </c>
      <c r="J124" s="55">
        <v>8626080</v>
      </c>
      <c r="K124" s="55">
        <v>115671988</v>
      </c>
      <c r="L124" s="56">
        <v>435766488</v>
      </c>
      <c r="M124" s="57">
        <v>23517841</v>
      </c>
      <c r="N124" s="58">
        <v>182120071</v>
      </c>
      <c r="O124" s="55">
        <v>0</v>
      </c>
      <c r="P124" s="58">
        <v>0</v>
      </c>
      <c r="Q124" s="58">
        <v>14906457</v>
      </c>
      <c r="R124" s="58"/>
      <c r="S124" s="58">
        <v>195396000</v>
      </c>
      <c r="T124" s="58">
        <v>24901903</v>
      </c>
      <c r="U124" s="56">
        <v>440842272</v>
      </c>
      <c r="V124" s="59">
        <v>39713000</v>
      </c>
    </row>
    <row r="125" spans="1:22" s="10" customFormat="1" ht="12.75" customHeight="1">
      <c r="A125" s="25"/>
      <c r="B125" s="52" t="s">
        <v>296</v>
      </c>
      <c r="C125" s="53" t="s">
        <v>297</v>
      </c>
      <c r="D125" s="54">
        <v>387175656</v>
      </c>
      <c r="E125" s="55">
        <v>0</v>
      </c>
      <c r="F125" s="55">
        <v>0</v>
      </c>
      <c r="G125" s="55">
        <v>0</v>
      </c>
      <c r="H125" s="55">
        <v>0</v>
      </c>
      <c r="I125" s="55">
        <v>54706</v>
      </c>
      <c r="J125" s="55">
        <v>85854504</v>
      </c>
      <c r="K125" s="55">
        <v>280891254</v>
      </c>
      <c r="L125" s="56">
        <v>753976120</v>
      </c>
      <c r="M125" s="57">
        <v>104290979</v>
      </c>
      <c r="N125" s="58">
        <v>0</v>
      </c>
      <c r="O125" s="55">
        <v>0</v>
      </c>
      <c r="P125" s="58">
        <v>0</v>
      </c>
      <c r="Q125" s="58">
        <v>38873155</v>
      </c>
      <c r="R125" s="58"/>
      <c r="S125" s="58">
        <v>548797000</v>
      </c>
      <c r="T125" s="58">
        <v>164647500</v>
      </c>
      <c r="U125" s="56">
        <v>856608634</v>
      </c>
      <c r="V125" s="59">
        <v>128912000</v>
      </c>
    </row>
    <row r="126" spans="1:22" s="10" customFormat="1" ht="12.75" customHeight="1">
      <c r="A126" s="25"/>
      <c r="B126" s="52" t="s">
        <v>298</v>
      </c>
      <c r="C126" s="53" t="s">
        <v>299</v>
      </c>
      <c r="D126" s="54">
        <v>360657528</v>
      </c>
      <c r="E126" s="55">
        <v>300361980</v>
      </c>
      <c r="F126" s="55">
        <v>0</v>
      </c>
      <c r="G126" s="55">
        <v>0</v>
      </c>
      <c r="H126" s="55">
        <v>0</v>
      </c>
      <c r="I126" s="55">
        <v>8956356</v>
      </c>
      <c r="J126" s="55">
        <v>46054320</v>
      </c>
      <c r="K126" s="55">
        <v>334989456</v>
      </c>
      <c r="L126" s="56">
        <v>1051019640</v>
      </c>
      <c r="M126" s="57">
        <v>91061640</v>
      </c>
      <c r="N126" s="58">
        <v>410926272</v>
      </c>
      <c r="O126" s="55">
        <v>0</v>
      </c>
      <c r="P126" s="58">
        <v>0</v>
      </c>
      <c r="Q126" s="58">
        <v>12727656</v>
      </c>
      <c r="R126" s="58"/>
      <c r="S126" s="58">
        <v>467842008</v>
      </c>
      <c r="T126" s="58">
        <v>82821408</v>
      </c>
      <c r="U126" s="56">
        <v>1065378984</v>
      </c>
      <c r="V126" s="59">
        <v>92499996</v>
      </c>
    </row>
    <row r="127" spans="1:22" s="10" customFormat="1" ht="12.75" customHeight="1">
      <c r="A127" s="25"/>
      <c r="B127" s="52" t="s">
        <v>300</v>
      </c>
      <c r="C127" s="53" t="s">
        <v>301</v>
      </c>
      <c r="D127" s="54">
        <v>178643868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12059400</v>
      </c>
      <c r="K127" s="55">
        <v>179655493</v>
      </c>
      <c r="L127" s="56">
        <v>370358761</v>
      </c>
      <c r="M127" s="57">
        <v>35432664</v>
      </c>
      <c r="N127" s="58">
        <v>0</v>
      </c>
      <c r="O127" s="55">
        <v>0</v>
      </c>
      <c r="P127" s="58">
        <v>0</v>
      </c>
      <c r="Q127" s="58">
        <v>3653100</v>
      </c>
      <c r="R127" s="58"/>
      <c r="S127" s="58">
        <v>451827996</v>
      </c>
      <c r="T127" s="58">
        <v>27340404</v>
      </c>
      <c r="U127" s="56">
        <v>518254164</v>
      </c>
      <c r="V127" s="59">
        <v>109888992</v>
      </c>
    </row>
    <row r="128" spans="1:22" s="10" customFormat="1" ht="12.75" customHeight="1">
      <c r="A128" s="25"/>
      <c r="B128" s="52" t="s">
        <v>302</v>
      </c>
      <c r="C128" s="53" t="s">
        <v>303</v>
      </c>
      <c r="D128" s="54">
        <v>168008700</v>
      </c>
      <c r="E128" s="55">
        <v>41685560</v>
      </c>
      <c r="F128" s="55">
        <v>0</v>
      </c>
      <c r="G128" s="55">
        <v>0</v>
      </c>
      <c r="H128" s="55">
        <v>0</v>
      </c>
      <c r="I128" s="55">
        <v>0</v>
      </c>
      <c r="J128" s="55">
        <v>10583783</v>
      </c>
      <c r="K128" s="55">
        <v>159220227</v>
      </c>
      <c r="L128" s="56">
        <v>379498270</v>
      </c>
      <c r="M128" s="57">
        <v>35462979</v>
      </c>
      <c r="N128" s="58">
        <v>43744003</v>
      </c>
      <c r="O128" s="55">
        <v>0</v>
      </c>
      <c r="P128" s="58">
        <v>0</v>
      </c>
      <c r="Q128" s="58">
        <v>933757</v>
      </c>
      <c r="R128" s="58"/>
      <c r="S128" s="58">
        <v>221502000</v>
      </c>
      <c r="T128" s="58">
        <v>21066383</v>
      </c>
      <c r="U128" s="56">
        <v>322709122</v>
      </c>
      <c r="V128" s="59">
        <v>80407000</v>
      </c>
    </row>
    <row r="129" spans="1:22" s="10" customFormat="1" ht="12.75" customHeight="1">
      <c r="A129" s="25"/>
      <c r="B129" s="52" t="s">
        <v>304</v>
      </c>
      <c r="C129" s="53" t="s">
        <v>305</v>
      </c>
      <c r="D129" s="54">
        <v>129564251</v>
      </c>
      <c r="E129" s="55">
        <v>12339289</v>
      </c>
      <c r="F129" s="55">
        <v>0</v>
      </c>
      <c r="G129" s="55">
        <v>0</v>
      </c>
      <c r="H129" s="55">
        <v>0</v>
      </c>
      <c r="I129" s="55">
        <v>1979521</v>
      </c>
      <c r="J129" s="55">
        <v>7661104</v>
      </c>
      <c r="K129" s="55">
        <v>95724413</v>
      </c>
      <c r="L129" s="56">
        <v>247268578</v>
      </c>
      <c r="M129" s="57">
        <v>25354749</v>
      </c>
      <c r="N129" s="58">
        <v>12773866</v>
      </c>
      <c r="O129" s="55">
        <v>0</v>
      </c>
      <c r="P129" s="58">
        <v>0</v>
      </c>
      <c r="Q129" s="58">
        <v>2616374</v>
      </c>
      <c r="R129" s="58"/>
      <c r="S129" s="58">
        <v>171798600</v>
      </c>
      <c r="T129" s="58">
        <v>50514149</v>
      </c>
      <c r="U129" s="56">
        <v>263057738</v>
      </c>
      <c r="V129" s="59">
        <v>44802400</v>
      </c>
    </row>
    <row r="130" spans="1:22" s="10" customFormat="1" ht="12.75" customHeight="1">
      <c r="A130" s="25"/>
      <c r="B130" s="52" t="s">
        <v>72</v>
      </c>
      <c r="C130" s="53" t="s">
        <v>73</v>
      </c>
      <c r="D130" s="54">
        <v>1153627373</v>
      </c>
      <c r="E130" s="55">
        <v>919572703</v>
      </c>
      <c r="F130" s="55">
        <v>273429793</v>
      </c>
      <c r="G130" s="55">
        <v>0</v>
      </c>
      <c r="H130" s="55">
        <v>0</v>
      </c>
      <c r="I130" s="55">
        <v>118064572</v>
      </c>
      <c r="J130" s="55">
        <v>350000000</v>
      </c>
      <c r="K130" s="55">
        <v>1366172772</v>
      </c>
      <c r="L130" s="56">
        <v>4180867213</v>
      </c>
      <c r="M130" s="57">
        <v>577880118</v>
      </c>
      <c r="N130" s="58">
        <v>1521124863</v>
      </c>
      <c r="O130" s="55">
        <v>325694135</v>
      </c>
      <c r="P130" s="58">
        <v>139371569</v>
      </c>
      <c r="Q130" s="58">
        <v>134010182</v>
      </c>
      <c r="R130" s="58"/>
      <c r="S130" s="58">
        <v>1396716550</v>
      </c>
      <c r="T130" s="58">
        <v>347951017</v>
      </c>
      <c r="U130" s="56">
        <v>4442748434</v>
      </c>
      <c r="V130" s="59">
        <v>526841450</v>
      </c>
    </row>
    <row r="131" spans="1:22" s="10" customFormat="1" ht="12.75" customHeight="1">
      <c r="A131" s="25"/>
      <c r="B131" s="52" t="s">
        <v>306</v>
      </c>
      <c r="C131" s="53" t="s">
        <v>307</v>
      </c>
      <c r="D131" s="54">
        <v>152225813</v>
      </c>
      <c r="E131" s="55">
        <v>0</v>
      </c>
      <c r="F131" s="55">
        <v>0</v>
      </c>
      <c r="G131" s="55">
        <v>0</v>
      </c>
      <c r="H131" s="55">
        <v>0</v>
      </c>
      <c r="I131" s="55">
        <v>154352</v>
      </c>
      <c r="J131" s="55">
        <v>32558080</v>
      </c>
      <c r="K131" s="55">
        <v>141906399</v>
      </c>
      <c r="L131" s="56">
        <v>326844644</v>
      </c>
      <c r="M131" s="57">
        <v>34539425</v>
      </c>
      <c r="N131" s="58">
        <v>0</v>
      </c>
      <c r="O131" s="55">
        <v>0</v>
      </c>
      <c r="P131" s="58">
        <v>0</v>
      </c>
      <c r="Q131" s="58">
        <v>6861833</v>
      </c>
      <c r="R131" s="58"/>
      <c r="S131" s="58">
        <v>307095000</v>
      </c>
      <c r="T131" s="58">
        <v>45472789</v>
      </c>
      <c r="U131" s="56">
        <v>393969047</v>
      </c>
      <c r="V131" s="59">
        <v>61628000</v>
      </c>
    </row>
    <row r="132" spans="1:22" s="10" customFormat="1" ht="12.75" customHeight="1">
      <c r="A132" s="25"/>
      <c r="B132" s="52" t="s">
        <v>308</v>
      </c>
      <c r="C132" s="53" t="s">
        <v>309</v>
      </c>
      <c r="D132" s="54">
        <v>167009060</v>
      </c>
      <c r="E132" s="55">
        <v>85341048</v>
      </c>
      <c r="F132" s="55">
        <v>44996556</v>
      </c>
      <c r="G132" s="55">
        <v>0</v>
      </c>
      <c r="H132" s="55">
        <v>0</v>
      </c>
      <c r="I132" s="55">
        <v>17045220</v>
      </c>
      <c r="J132" s="55">
        <v>7993788</v>
      </c>
      <c r="K132" s="55">
        <v>123613896</v>
      </c>
      <c r="L132" s="56">
        <v>445999568</v>
      </c>
      <c r="M132" s="57">
        <v>105621660</v>
      </c>
      <c r="N132" s="58">
        <v>93821544</v>
      </c>
      <c r="O132" s="55">
        <v>51657528</v>
      </c>
      <c r="P132" s="58">
        <v>27231132</v>
      </c>
      <c r="Q132" s="58">
        <v>18143136</v>
      </c>
      <c r="R132" s="58"/>
      <c r="S132" s="58">
        <v>126168996</v>
      </c>
      <c r="T132" s="58">
        <v>32211360</v>
      </c>
      <c r="U132" s="56">
        <v>454855356</v>
      </c>
      <c r="V132" s="59">
        <v>179419992</v>
      </c>
    </row>
    <row r="133" spans="1:22" s="10" customFormat="1" ht="12.75" customHeight="1">
      <c r="A133" s="25"/>
      <c r="B133" s="52" t="s">
        <v>310</v>
      </c>
      <c r="C133" s="53" t="s">
        <v>311</v>
      </c>
      <c r="D133" s="54">
        <v>248427144</v>
      </c>
      <c r="E133" s="55">
        <v>138055518</v>
      </c>
      <c r="F133" s="55">
        <v>13908057</v>
      </c>
      <c r="G133" s="55">
        <v>0</v>
      </c>
      <c r="H133" s="55">
        <v>0</v>
      </c>
      <c r="I133" s="55">
        <v>20232927</v>
      </c>
      <c r="J133" s="55">
        <v>9038191</v>
      </c>
      <c r="K133" s="55">
        <v>216734636</v>
      </c>
      <c r="L133" s="56">
        <v>646396473</v>
      </c>
      <c r="M133" s="57">
        <v>70752299</v>
      </c>
      <c r="N133" s="58">
        <v>227868550</v>
      </c>
      <c r="O133" s="55">
        <v>51928831</v>
      </c>
      <c r="P133" s="58">
        <v>25056276</v>
      </c>
      <c r="Q133" s="58">
        <v>21194705</v>
      </c>
      <c r="R133" s="58"/>
      <c r="S133" s="58">
        <v>206937548</v>
      </c>
      <c r="T133" s="58">
        <v>66473023</v>
      </c>
      <c r="U133" s="56">
        <v>670211232</v>
      </c>
      <c r="V133" s="59">
        <v>91271450</v>
      </c>
    </row>
    <row r="134" spans="1:22" s="10" customFormat="1" ht="12.75" customHeight="1">
      <c r="A134" s="25"/>
      <c r="B134" s="52" t="s">
        <v>312</v>
      </c>
      <c r="C134" s="53" t="s">
        <v>313</v>
      </c>
      <c r="D134" s="54">
        <v>172581036</v>
      </c>
      <c r="E134" s="55">
        <v>136226628</v>
      </c>
      <c r="F134" s="55">
        <v>14157360</v>
      </c>
      <c r="G134" s="55">
        <v>0</v>
      </c>
      <c r="H134" s="55">
        <v>0</v>
      </c>
      <c r="I134" s="55">
        <v>14024112</v>
      </c>
      <c r="J134" s="55">
        <v>12523344</v>
      </c>
      <c r="K134" s="55">
        <v>135488268</v>
      </c>
      <c r="L134" s="56">
        <v>485000748</v>
      </c>
      <c r="M134" s="57">
        <v>102188772</v>
      </c>
      <c r="N134" s="58">
        <v>159998484</v>
      </c>
      <c r="O134" s="55">
        <v>34675728</v>
      </c>
      <c r="P134" s="58">
        <v>19366068</v>
      </c>
      <c r="Q134" s="58">
        <v>9480648</v>
      </c>
      <c r="R134" s="58"/>
      <c r="S134" s="58">
        <v>121114500</v>
      </c>
      <c r="T134" s="58">
        <v>45197016</v>
      </c>
      <c r="U134" s="56">
        <v>492021216</v>
      </c>
      <c r="V134" s="59">
        <v>66683496</v>
      </c>
    </row>
    <row r="135" spans="1:22" s="10" customFormat="1" ht="12.75" customHeight="1">
      <c r="A135" s="25"/>
      <c r="B135" s="52" t="s">
        <v>314</v>
      </c>
      <c r="C135" s="53" t="s">
        <v>315</v>
      </c>
      <c r="D135" s="54">
        <v>445163301</v>
      </c>
      <c r="E135" s="55">
        <v>266080682</v>
      </c>
      <c r="F135" s="55">
        <v>28726841</v>
      </c>
      <c r="G135" s="55">
        <v>0</v>
      </c>
      <c r="H135" s="55">
        <v>0</v>
      </c>
      <c r="I135" s="55">
        <v>2938489</v>
      </c>
      <c r="J135" s="55">
        <v>60176380</v>
      </c>
      <c r="K135" s="55">
        <v>317912571</v>
      </c>
      <c r="L135" s="56">
        <v>1120998264</v>
      </c>
      <c r="M135" s="57">
        <v>90118813</v>
      </c>
      <c r="N135" s="58">
        <v>313887092</v>
      </c>
      <c r="O135" s="55">
        <v>130637007</v>
      </c>
      <c r="P135" s="58">
        <v>20201820</v>
      </c>
      <c r="Q135" s="58">
        <v>19216907</v>
      </c>
      <c r="R135" s="58"/>
      <c r="S135" s="58">
        <v>548515066</v>
      </c>
      <c r="T135" s="58">
        <v>93877316</v>
      </c>
      <c r="U135" s="56">
        <v>1216454021</v>
      </c>
      <c r="V135" s="59">
        <v>597240000</v>
      </c>
    </row>
    <row r="136" spans="1:22" s="10" customFormat="1" ht="12.75" customHeight="1">
      <c r="A136" s="25"/>
      <c r="B136" s="60" t="s">
        <v>316</v>
      </c>
      <c r="C136" s="53" t="s">
        <v>317</v>
      </c>
      <c r="D136" s="54">
        <v>286327932</v>
      </c>
      <c r="E136" s="55">
        <v>218501700</v>
      </c>
      <c r="F136" s="55">
        <v>21244932</v>
      </c>
      <c r="G136" s="55">
        <v>0</v>
      </c>
      <c r="H136" s="55">
        <v>0</v>
      </c>
      <c r="I136" s="55">
        <v>68190840</v>
      </c>
      <c r="J136" s="55">
        <v>31676496</v>
      </c>
      <c r="K136" s="55">
        <v>198759996</v>
      </c>
      <c r="L136" s="56">
        <v>824701896</v>
      </c>
      <c r="M136" s="57">
        <v>174638352</v>
      </c>
      <c r="N136" s="58">
        <v>272965932</v>
      </c>
      <c r="O136" s="55">
        <v>97724016</v>
      </c>
      <c r="P136" s="58">
        <v>39205956</v>
      </c>
      <c r="Q136" s="58">
        <v>26358384</v>
      </c>
      <c r="R136" s="58"/>
      <c r="S136" s="58">
        <v>139298256</v>
      </c>
      <c r="T136" s="58">
        <v>77597556</v>
      </c>
      <c r="U136" s="56">
        <v>827788452</v>
      </c>
      <c r="V136" s="59">
        <v>66538752</v>
      </c>
    </row>
    <row r="137" spans="1:22" s="10" customFormat="1" ht="12.75" customHeight="1">
      <c r="A137" s="25"/>
      <c r="B137" s="52" t="s">
        <v>318</v>
      </c>
      <c r="C137" s="53" t="s">
        <v>319</v>
      </c>
      <c r="D137" s="54">
        <v>119330940</v>
      </c>
      <c r="E137" s="55">
        <v>59314125</v>
      </c>
      <c r="F137" s="55">
        <v>0</v>
      </c>
      <c r="G137" s="55">
        <v>0</v>
      </c>
      <c r="H137" s="55">
        <v>0</v>
      </c>
      <c r="I137" s="55">
        <v>43381</v>
      </c>
      <c r="J137" s="55">
        <v>15420623</v>
      </c>
      <c r="K137" s="55">
        <v>151791165</v>
      </c>
      <c r="L137" s="56">
        <v>345900234</v>
      </c>
      <c r="M137" s="57">
        <v>42972532</v>
      </c>
      <c r="N137" s="58">
        <v>71579934</v>
      </c>
      <c r="O137" s="55">
        <v>0</v>
      </c>
      <c r="P137" s="58">
        <v>0</v>
      </c>
      <c r="Q137" s="58">
        <v>5494358</v>
      </c>
      <c r="R137" s="58"/>
      <c r="S137" s="58">
        <v>183313000</v>
      </c>
      <c r="T137" s="58">
        <v>22155025</v>
      </c>
      <c r="U137" s="56">
        <v>325514849</v>
      </c>
      <c r="V137" s="59">
        <v>37822000</v>
      </c>
    </row>
    <row r="138" spans="1:22" s="10" customFormat="1" ht="12.75" customHeight="1">
      <c r="A138" s="25"/>
      <c r="B138" s="52" t="s">
        <v>320</v>
      </c>
      <c r="C138" s="53" t="s">
        <v>321</v>
      </c>
      <c r="D138" s="54">
        <v>214746324</v>
      </c>
      <c r="E138" s="55">
        <v>107742876</v>
      </c>
      <c r="F138" s="55">
        <v>0</v>
      </c>
      <c r="G138" s="55">
        <v>0</v>
      </c>
      <c r="H138" s="55">
        <v>0</v>
      </c>
      <c r="I138" s="55">
        <v>15240</v>
      </c>
      <c r="J138" s="55">
        <v>49741416</v>
      </c>
      <c r="K138" s="55">
        <v>185273280</v>
      </c>
      <c r="L138" s="56">
        <v>557519136</v>
      </c>
      <c r="M138" s="57">
        <v>41953512</v>
      </c>
      <c r="N138" s="58">
        <v>111539556</v>
      </c>
      <c r="O138" s="55">
        <v>0</v>
      </c>
      <c r="P138" s="58">
        <v>0</v>
      </c>
      <c r="Q138" s="58">
        <v>9768480</v>
      </c>
      <c r="R138" s="58"/>
      <c r="S138" s="58">
        <v>333501000</v>
      </c>
      <c r="T138" s="58">
        <v>97743060</v>
      </c>
      <c r="U138" s="56">
        <v>594505608</v>
      </c>
      <c r="V138" s="59">
        <v>72606000</v>
      </c>
    </row>
    <row r="139" spans="1:22" s="10" customFormat="1" ht="12.75" customHeight="1">
      <c r="A139" s="25"/>
      <c r="B139" s="52" t="s">
        <v>322</v>
      </c>
      <c r="C139" s="53" t="s">
        <v>323</v>
      </c>
      <c r="D139" s="54">
        <v>123490093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55">
        <v>39568626</v>
      </c>
      <c r="K139" s="55">
        <v>198118227</v>
      </c>
      <c r="L139" s="56">
        <v>361176946</v>
      </c>
      <c r="M139" s="57">
        <v>43587474</v>
      </c>
      <c r="N139" s="58">
        <v>0</v>
      </c>
      <c r="O139" s="55">
        <v>0</v>
      </c>
      <c r="P139" s="58">
        <v>0</v>
      </c>
      <c r="Q139" s="58">
        <v>0</v>
      </c>
      <c r="R139" s="58"/>
      <c r="S139" s="58">
        <v>322462000</v>
      </c>
      <c r="T139" s="58">
        <v>51880172</v>
      </c>
      <c r="U139" s="56">
        <v>417929646</v>
      </c>
      <c r="V139" s="59">
        <v>70915000</v>
      </c>
    </row>
    <row r="140" spans="1:22" s="10" customFormat="1" ht="12.75" customHeight="1">
      <c r="A140" s="25"/>
      <c r="B140" s="52" t="s">
        <v>324</v>
      </c>
      <c r="C140" s="53" t="s">
        <v>325</v>
      </c>
      <c r="D140" s="54">
        <v>275350103</v>
      </c>
      <c r="E140" s="55">
        <v>0</v>
      </c>
      <c r="F140" s="55">
        <v>0</v>
      </c>
      <c r="G140" s="55">
        <v>0</v>
      </c>
      <c r="H140" s="55">
        <v>0</v>
      </c>
      <c r="I140" s="55">
        <v>1044846</v>
      </c>
      <c r="J140" s="55">
        <v>45612087</v>
      </c>
      <c r="K140" s="55">
        <v>391787264</v>
      </c>
      <c r="L140" s="56">
        <v>713794300</v>
      </c>
      <c r="M140" s="57">
        <v>133249324</v>
      </c>
      <c r="N140" s="58">
        <v>0</v>
      </c>
      <c r="O140" s="55">
        <v>0</v>
      </c>
      <c r="P140" s="58">
        <v>0</v>
      </c>
      <c r="Q140" s="58">
        <v>28361090</v>
      </c>
      <c r="R140" s="58"/>
      <c r="S140" s="58">
        <v>532287000</v>
      </c>
      <c r="T140" s="58">
        <v>86389786</v>
      </c>
      <c r="U140" s="56">
        <v>780287200</v>
      </c>
      <c r="V140" s="59">
        <v>96588000</v>
      </c>
    </row>
    <row r="141" spans="1:22" s="10" customFormat="1" ht="12.75" customHeight="1">
      <c r="A141" s="25"/>
      <c r="B141" s="52" t="s">
        <v>326</v>
      </c>
      <c r="C141" s="53" t="s">
        <v>327</v>
      </c>
      <c r="D141" s="54">
        <v>217632366</v>
      </c>
      <c r="E141" s="55">
        <v>103443437</v>
      </c>
      <c r="F141" s="55">
        <v>88658</v>
      </c>
      <c r="G141" s="55">
        <v>0</v>
      </c>
      <c r="H141" s="55">
        <v>0</v>
      </c>
      <c r="I141" s="55">
        <v>0</v>
      </c>
      <c r="J141" s="55">
        <v>61990904</v>
      </c>
      <c r="K141" s="55">
        <v>217069805</v>
      </c>
      <c r="L141" s="56">
        <v>600225170</v>
      </c>
      <c r="M141" s="57">
        <v>109043729</v>
      </c>
      <c r="N141" s="58">
        <v>41395325</v>
      </c>
      <c r="O141" s="55">
        <v>49877060</v>
      </c>
      <c r="P141" s="58">
        <v>13341899</v>
      </c>
      <c r="Q141" s="58">
        <v>11431290</v>
      </c>
      <c r="R141" s="58"/>
      <c r="S141" s="58">
        <v>360098986</v>
      </c>
      <c r="T141" s="58">
        <v>15094601</v>
      </c>
      <c r="U141" s="56">
        <v>600282890</v>
      </c>
      <c r="V141" s="59">
        <v>373544383</v>
      </c>
    </row>
    <row r="142" spans="1:22" s="10" customFormat="1" ht="12.75" customHeight="1">
      <c r="A142" s="25"/>
      <c r="B142" s="52" t="s">
        <v>328</v>
      </c>
      <c r="C142" s="53" t="s">
        <v>329</v>
      </c>
      <c r="D142" s="54">
        <v>266982594</v>
      </c>
      <c r="E142" s="55">
        <v>295573026</v>
      </c>
      <c r="F142" s="55">
        <v>34792835</v>
      </c>
      <c r="G142" s="55">
        <v>0</v>
      </c>
      <c r="H142" s="55">
        <v>0</v>
      </c>
      <c r="I142" s="55">
        <v>0</v>
      </c>
      <c r="J142" s="55">
        <v>41731256</v>
      </c>
      <c r="K142" s="55">
        <v>310908436</v>
      </c>
      <c r="L142" s="56">
        <v>949988147</v>
      </c>
      <c r="M142" s="57">
        <v>136431188</v>
      </c>
      <c r="N142" s="58">
        <v>272129855</v>
      </c>
      <c r="O142" s="55">
        <v>65724825</v>
      </c>
      <c r="P142" s="58">
        <v>33789036</v>
      </c>
      <c r="Q142" s="58">
        <v>28475535</v>
      </c>
      <c r="R142" s="58"/>
      <c r="S142" s="58">
        <v>245065614</v>
      </c>
      <c r="T142" s="58">
        <v>73109406</v>
      </c>
      <c r="U142" s="56">
        <v>854725459</v>
      </c>
      <c r="V142" s="59">
        <v>158370776</v>
      </c>
    </row>
    <row r="143" spans="1:22" s="10" customFormat="1" ht="12.75" customHeight="1">
      <c r="A143" s="25"/>
      <c r="B143" s="52" t="s">
        <v>330</v>
      </c>
      <c r="C143" s="53" t="s">
        <v>331</v>
      </c>
      <c r="D143" s="54">
        <v>248591112</v>
      </c>
      <c r="E143" s="55">
        <v>180874320</v>
      </c>
      <c r="F143" s="55">
        <v>0</v>
      </c>
      <c r="G143" s="55">
        <v>0</v>
      </c>
      <c r="H143" s="55">
        <v>0</v>
      </c>
      <c r="I143" s="55">
        <v>10309836</v>
      </c>
      <c r="J143" s="55">
        <v>91905744</v>
      </c>
      <c r="K143" s="55">
        <v>310358004</v>
      </c>
      <c r="L143" s="56">
        <v>842039016</v>
      </c>
      <c r="M143" s="57">
        <v>76370160</v>
      </c>
      <c r="N143" s="58">
        <v>185201184</v>
      </c>
      <c r="O143" s="55">
        <v>32977548</v>
      </c>
      <c r="P143" s="58">
        <v>23285148</v>
      </c>
      <c r="Q143" s="58">
        <v>17121804</v>
      </c>
      <c r="R143" s="58"/>
      <c r="S143" s="58">
        <v>306546684</v>
      </c>
      <c r="T143" s="58">
        <v>96261180</v>
      </c>
      <c r="U143" s="56">
        <v>737763708</v>
      </c>
      <c r="V143" s="59">
        <v>286631760</v>
      </c>
    </row>
    <row r="144" spans="1:22" s="10" customFormat="1" ht="12.75" customHeight="1">
      <c r="A144" s="25"/>
      <c r="B144" s="52" t="s">
        <v>332</v>
      </c>
      <c r="C144" s="53" t="s">
        <v>333</v>
      </c>
      <c r="D144" s="54">
        <v>120229613</v>
      </c>
      <c r="E144" s="55">
        <v>81130082</v>
      </c>
      <c r="F144" s="55">
        <v>19682471</v>
      </c>
      <c r="G144" s="55">
        <v>0</v>
      </c>
      <c r="H144" s="55">
        <v>0</v>
      </c>
      <c r="I144" s="55">
        <v>0</v>
      </c>
      <c r="J144" s="55">
        <v>85183662</v>
      </c>
      <c r="K144" s="55">
        <v>158149705</v>
      </c>
      <c r="L144" s="56">
        <v>464375533</v>
      </c>
      <c r="M144" s="57">
        <v>71793970</v>
      </c>
      <c r="N144" s="58">
        <v>76240609</v>
      </c>
      <c r="O144" s="55">
        <v>28877250</v>
      </c>
      <c r="P144" s="58">
        <v>16120939</v>
      </c>
      <c r="Q144" s="58">
        <v>8501213</v>
      </c>
      <c r="R144" s="58"/>
      <c r="S144" s="58">
        <v>149101000</v>
      </c>
      <c r="T144" s="58">
        <v>64007902</v>
      </c>
      <c r="U144" s="56">
        <v>414642883</v>
      </c>
      <c r="V144" s="59">
        <v>65722000</v>
      </c>
    </row>
    <row r="145" spans="1:22" s="10" customFormat="1" ht="12.75" customHeight="1">
      <c r="A145" s="25"/>
      <c r="B145" s="52" t="s">
        <v>334</v>
      </c>
      <c r="C145" s="53" t="s">
        <v>335</v>
      </c>
      <c r="D145" s="54">
        <v>295965402</v>
      </c>
      <c r="E145" s="55">
        <v>371760194</v>
      </c>
      <c r="F145" s="55">
        <v>87255400</v>
      </c>
      <c r="G145" s="55">
        <v>0</v>
      </c>
      <c r="H145" s="55">
        <v>0</v>
      </c>
      <c r="I145" s="55">
        <v>89164922</v>
      </c>
      <c r="J145" s="55">
        <v>72130240</v>
      </c>
      <c r="K145" s="55">
        <v>280057107</v>
      </c>
      <c r="L145" s="56">
        <v>1196333265</v>
      </c>
      <c r="M145" s="57">
        <v>173101249</v>
      </c>
      <c r="N145" s="58">
        <v>556397564</v>
      </c>
      <c r="O145" s="55">
        <v>94965698</v>
      </c>
      <c r="P145" s="58">
        <v>109858144</v>
      </c>
      <c r="Q145" s="58">
        <v>86462000</v>
      </c>
      <c r="R145" s="58"/>
      <c r="S145" s="58">
        <v>157314750</v>
      </c>
      <c r="T145" s="58">
        <v>81199064</v>
      </c>
      <c r="U145" s="56">
        <v>1259298469</v>
      </c>
      <c r="V145" s="59">
        <v>47515000</v>
      </c>
    </row>
    <row r="146" spans="1:22" s="10" customFormat="1" ht="12.75" customHeight="1">
      <c r="A146" s="25"/>
      <c r="B146" s="52" t="s">
        <v>336</v>
      </c>
      <c r="C146" s="53" t="s">
        <v>337</v>
      </c>
      <c r="D146" s="54">
        <v>80521862</v>
      </c>
      <c r="E146" s="55">
        <v>67006230</v>
      </c>
      <c r="F146" s="55">
        <v>8491930</v>
      </c>
      <c r="G146" s="55">
        <v>0</v>
      </c>
      <c r="H146" s="55">
        <v>0</v>
      </c>
      <c r="I146" s="55">
        <v>5792178</v>
      </c>
      <c r="J146" s="55">
        <v>54271016</v>
      </c>
      <c r="K146" s="55">
        <v>105529806</v>
      </c>
      <c r="L146" s="56">
        <v>321613022</v>
      </c>
      <c r="M146" s="57">
        <v>36161943</v>
      </c>
      <c r="N146" s="58">
        <v>68587425</v>
      </c>
      <c r="O146" s="55">
        <v>23968698</v>
      </c>
      <c r="P146" s="58">
        <v>22286982</v>
      </c>
      <c r="Q146" s="58">
        <v>8552366</v>
      </c>
      <c r="R146" s="58"/>
      <c r="S146" s="58">
        <v>91429732</v>
      </c>
      <c r="T146" s="58">
        <v>42168224</v>
      </c>
      <c r="U146" s="56">
        <v>293155370</v>
      </c>
      <c r="V146" s="59">
        <v>86536812</v>
      </c>
    </row>
    <row r="147" spans="1:22" s="10" customFormat="1" ht="12.75" customHeight="1">
      <c r="A147" s="25"/>
      <c r="B147" s="52" t="s">
        <v>74</v>
      </c>
      <c r="C147" s="53" t="s">
        <v>75</v>
      </c>
      <c r="D147" s="54">
        <v>681676800</v>
      </c>
      <c r="E147" s="55">
        <v>682486404</v>
      </c>
      <c r="F147" s="55">
        <v>327861780</v>
      </c>
      <c r="G147" s="55">
        <v>0</v>
      </c>
      <c r="H147" s="55">
        <v>0</v>
      </c>
      <c r="I147" s="55">
        <v>125053596</v>
      </c>
      <c r="J147" s="55">
        <v>194793588</v>
      </c>
      <c r="K147" s="55">
        <v>416484816</v>
      </c>
      <c r="L147" s="56">
        <v>2428356984</v>
      </c>
      <c r="M147" s="57">
        <v>360514812</v>
      </c>
      <c r="N147" s="58">
        <v>666162120</v>
      </c>
      <c r="O147" s="55">
        <v>627686748</v>
      </c>
      <c r="P147" s="58">
        <v>96827292</v>
      </c>
      <c r="Q147" s="58">
        <v>111875112</v>
      </c>
      <c r="R147" s="58"/>
      <c r="S147" s="58">
        <v>377476104</v>
      </c>
      <c r="T147" s="58">
        <v>327319068</v>
      </c>
      <c r="U147" s="56">
        <v>2567861256</v>
      </c>
      <c r="V147" s="59">
        <v>107590092</v>
      </c>
    </row>
    <row r="148" spans="1:22" s="10" customFormat="1" ht="12.75" customHeight="1">
      <c r="A148" s="25"/>
      <c r="B148" s="52" t="s">
        <v>338</v>
      </c>
      <c r="C148" s="53" t="s">
        <v>339</v>
      </c>
      <c r="D148" s="54">
        <v>222755964</v>
      </c>
      <c r="E148" s="55">
        <v>153322680</v>
      </c>
      <c r="F148" s="55">
        <v>65709720</v>
      </c>
      <c r="G148" s="55">
        <v>0</v>
      </c>
      <c r="H148" s="55">
        <v>0</v>
      </c>
      <c r="I148" s="55">
        <v>3283404</v>
      </c>
      <c r="J148" s="55">
        <v>82077984</v>
      </c>
      <c r="K148" s="55">
        <v>192034044</v>
      </c>
      <c r="L148" s="56">
        <v>719183796</v>
      </c>
      <c r="M148" s="57">
        <v>91893767</v>
      </c>
      <c r="N148" s="58">
        <v>244896688</v>
      </c>
      <c r="O148" s="55">
        <v>68148636</v>
      </c>
      <c r="P148" s="58">
        <v>17974185</v>
      </c>
      <c r="Q148" s="58">
        <v>13698828</v>
      </c>
      <c r="R148" s="58"/>
      <c r="S148" s="58">
        <v>139107000</v>
      </c>
      <c r="T148" s="58">
        <v>90948213</v>
      </c>
      <c r="U148" s="56">
        <v>666667317</v>
      </c>
      <c r="V148" s="59">
        <v>27977000</v>
      </c>
    </row>
    <row r="149" spans="1:22" s="10" customFormat="1" ht="12.75" customHeight="1">
      <c r="A149" s="25"/>
      <c r="B149" s="52" t="s">
        <v>76</v>
      </c>
      <c r="C149" s="53" t="s">
        <v>77</v>
      </c>
      <c r="D149" s="54">
        <v>1117541858</v>
      </c>
      <c r="E149" s="55">
        <v>1318629316</v>
      </c>
      <c r="F149" s="55">
        <v>85000000</v>
      </c>
      <c r="G149" s="55">
        <v>0</v>
      </c>
      <c r="H149" s="55">
        <v>0</v>
      </c>
      <c r="I149" s="55">
        <v>399345595</v>
      </c>
      <c r="J149" s="55">
        <v>914936932</v>
      </c>
      <c r="K149" s="55">
        <v>1086584989</v>
      </c>
      <c r="L149" s="56">
        <v>4922038690</v>
      </c>
      <c r="M149" s="57">
        <v>687096395</v>
      </c>
      <c r="N149" s="58">
        <v>1254820655</v>
      </c>
      <c r="O149" s="55">
        <v>556031560</v>
      </c>
      <c r="P149" s="58">
        <v>184369371</v>
      </c>
      <c r="Q149" s="58">
        <v>152968373</v>
      </c>
      <c r="R149" s="58"/>
      <c r="S149" s="58">
        <v>512536018</v>
      </c>
      <c r="T149" s="58">
        <v>469175943</v>
      </c>
      <c r="U149" s="56">
        <v>3816998315</v>
      </c>
      <c r="V149" s="59">
        <v>209471250</v>
      </c>
    </row>
    <row r="150" spans="1:22" s="10" customFormat="1" ht="12.75" customHeight="1">
      <c r="A150" s="25"/>
      <c r="B150" s="52" t="s">
        <v>78</v>
      </c>
      <c r="C150" s="53" t="s">
        <v>79</v>
      </c>
      <c r="D150" s="54">
        <v>755105404</v>
      </c>
      <c r="E150" s="55">
        <v>599407620</v>
      </c>
      <c r="F150" s="55">
        <v>20071905</v>
      </c>
      <c r="G150" s="55">
        <v>0</v>
      </c>
      <c r="H150" s="55">
        <v>0</v>
      </c>
      <c r="I150" s="55">
        <v>51452488</v>
      </c>
      <c r="J150" s="55">
        <v>24520012</v>
      </c>
      <c r="K150" s="55">
        <v>666254591</v>
      </c>
      <c r="L150" s="56">
        <v>2116812020</v>
      </c>
      <c r="M150" s="57">
        <v>466680287</v>
      </c>
      <c r="N150" s="58">
        <v>785958516</v>
      </c>
      <c r="O150" s="55">
        <v>133194982</v>
      </c>
      <c r="P150" s="58">
        <v>92617776</v>
      </c>
      <c r="Q150" s="58">
        <v>92315313</v>
      </c>
      <c r="R150" s="58"/>
      <c r="S150" s="58">
        <v>288138600</v>
      </c>
      <c r="T150" s="58">
        <v>156408461</v>
      </c>
      <c r="U150" s="56">
        <v>2015313935</v>
      </c>
      <c r="V150" s="59">
        <v>103040000</v>
      </c>
    </row>
    <row r="151" spans="1:22" s="10" customFormat="1" ht="12.75" customHeight="1">
      <c r="A151" s="25"/>
      <c r="B151" s="52" t="s">
        <v>340</v>
      </c>
      <c r="C151" s="53" t="s">
        <v>341</v>
      </c>
      <c r="D151" s="54">
        <v>126980820</v>
      </c>
      <c r="E151" s="55">
        <v>66026652</v>
      </c>
      <c r="F151" s="55">
        <v>0</v>
      </c>
      <c r="G151" s="55">
        <v>0</v>
      </c>
      <c r="H151" s="55">
        <v>0</v>
      </c>
      <c r="I151" s="55">
        <v>4532532</v>
      </c>
      <c r="J151" s="55">
        <v>73148268</v>
      </c>
      <c r="K151" s="55">
        <v>129244992</v>
      </c>
      <c r="L151" s="56">
        <v>399933264</v>
      </c>
      <c r="M151" s="57">
        <v>70469652</v>
      </c>
      <c r="N151" s="58">
        <v>106379340</v>
      </c>
      <c r="O151" s="55">
        <v>23716980</v>
      </c>
      <c r="P151" s="58">
        <v>15231708</v>
      </c>
      <c r="Q151" s="58">
        <v>14922252</v>
      </c>
      <c r="R151" s="58"/>
      <c r="S151" s="58">
        <v>82202280</v>
      </c>
      <c r="T151" s="58">
        <v>44805204</v>
      </c>
      <c r="U151" s="56">
        <v>357727416</v>
      </c>
      <c r="V151" s="59">
        <v>56047920</v>
      </c>
    </row>
    <row r="152" spans="1:22" s="10" customFormat="1" ht="12.75" customHeight="1">
      <c r="A152" s="25"/>
      <c r="B152" s="52" t="s">
        <v>342</v>
      </c>
      <c r="C152" s="53" t="s">
        <v>343</v>
      </c>
      <c r="D152" s="54">
        <v>205666352</v>
      </c>
      <c r="E152" s="55">
        <v>0</v>
      </c>
      <c r="F152" s="55">
        <v>157762970</v>
      </c>
      <c r="G152" s="55">
        <v>0</v>
      </c>
      <c r="H152" s="55">
        <v>0</v>
      </c>
      <c r="I152" s="55">
        <v>1422356</v>
      </c>
      <c r="J152" s="55">
        <v>225261112</v>
      </c>
      <c r="K152" s="55">
        <v>261437391</v>
      </c>
      <c r="L152" s="56">
        <v>851550181</v>
      </c>
      <c r="M152" s="57">
        <v>56958780</v>
      </c>
      <c r="N152" s="58">
        <v>0</v>
      </c>
      <c r="O152" s="55">
        <v>104023294</v>
      </c>
      <c r="P152" s="58">
        <v>1512950</v>
      </c>
      <c r="Q152" s="58">
        <v>34605967</v>
      </c>
      <c r="R152" s="58"/>
      <c r="S152" s="58">
        <v>519965000</v>
      </c>
      <c r="T152" s="58">
        <v>83357721</v>
      </c>
      <c r="U152" s="56">
        <v>800423712</v>
      </c>
      <c r="V152" s="59">
        <v>188417000</v>
      </c>
    </row>
    <row r="153" spans="1:22" s="10" customFormat="1" ht="12.75" customHeight="1">
      <c r="A153" s="25"/>
      <c r="B153" s="52" t="s">
        <v>344</v>
      </c>
      <c r="C153" s="53" t="s">
        <v>345</v>
      </c>
      <c r="D153" s="54">
        <v>292224001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54705800</v>
      </c>
      <c r="K153" s="55">
        <v>353306565</v>
      </c>
      <c r="L153" s="56">
        <v>700236366</v>
      </c>
      <c r="M153" s="57">
        <v>44016038</v>
      </c>
      <c r="N153" s="58">
        <v>0</v>
      </c>
      <c r="O153" s="55">
        <v>100043318</v>
      </c>
      <c r="P153" s="58">
        <v>10585146</v>
      </c>
      <c r="Q153" s="58">
        <v>8419638</v>
      </c>
      <c r="R153" s="58"/>
      <c r="S153" s="58">
        <v>464034820</v>
      </c>
      <c r="T153" s="58">
        <v>80435202</v>
      </c>
      <c r="U153" s="56">
        <v>707534162</v>
      </c>
      <c r="V153" s="59">
        <v>143602000</v>
      </c>
    </row>
    <row r="154" spans="1:22" s="10" customFormat="1" ht="12.75" customHeight="1">
      <c r="A154" s="25"/>
      <c r="B154" s="52" t="s">
        <v>346</v>
      </c>
      <c r="C154" s="53" t="s">
        <v>347</v>
      </c>
      <c r="D154" s="54">
        <v>251193768</v>
      </c>
      <c r="E154" s="55">
        <v>161787504</v>
      </c>
      <c r="F154" s="55">
        <v>0</v>
      </c>
      <c r="G154" s="55">
        <v>0</v>
      </c>
      <c r="H154" s="55">
        <v>0</v>
      </c>
      <c r="I154" s="55">
        <v>17334372</v>
      </c>
      <c r="J154" s="55">
        <v>26001564</v>
      </c>
      <c r="K154" s="55">
        <v>187923636</v>
      </c>
      <c r="L154" s="56">
        <v>644240844</v>
      </c>
      <c r="M154" s="57">
        <v>109591416</v>
      </c>
      <c r="N154" s="58">
        <v>203510520</v>
      </c>
      <c r="O154" s="55">
        <v>65505780</v>
      </c>
      <c r="P154" s="58">
        <v>18936600</v>
      </c>
      <c r="Q154" s="58">
        <v>19937304</v>
      </c>
      <c r="R154" s="58"/>
      <c r="S154" s="58">
        <v>193334004</v>
      </c>
      <c r="T154" s="58">
        <v>52244148</v>
      </c>
      <c r="U154" s="56">
        <v>663059772</v>
      </c>
      <c r="V154" s="59">
        <v>84866004</v>
      </c>
    </row>
    <row r="155" spans="1:22" s="10" customFormat="1" ht="12.75" customHeight="1">
      <c r="A155" s="25"/>
      <c r="B155" s="52" t="s">
        <v>348</v>
      </c>
      <c r="C155" s="53" t="s">
        <v>349</v>
      </c>
      <c r="D155" s="54">
        <v>487776397</v>
      </c>
      <c r="E155" s="55">
        <v>104884272</v>
      </c>
      <c r="F155" s="55">
        <v>2133282</v>
      </c>
      <c r="G155" s="55">
        <v>0</v>
      </c>
      <c r="H155" s="55">
        <v>0</v>
      </c>
      <c r="I155" s="55">
        <v>565477</v>
      </c>
      <c r="J155" s="55">
        <v>24896270</v>
      </c>
      <c r="K155" s="55">
        <v>509094307</v>
      </c>
      <c r="L155" s="56">
        <v>1129350005</v>
      </c>
      <c r="M155" s="57">
        <v>119176707</v>
      </c>
      <c r="N155" s="58">
        <v>148942598</v>
      </c>
      <c r="O155" s="55">
        <v>30639364</v>
      </c>
      <c r="P155" s="58">
        <v>5997554</v>
      </c>
      <c r="Q155" s="58">
        <v>11172864</v>
      </c>
      <c r="R155" s="58"/>
      <c r="S155" s="58">
        <v>737626180</v>
      </c>
      <c r="T155" s="58">
        <v>77352947</v>
      </c>
      <c r="U155" s="56">
        <v>1130908214</v>
      </c>
      <c r="V155" s="59">
        <v>377747440</v>
      </c>
    </row>
    <row r="156" spans="1:22" s="10" customFormat="1" ht="12.75" customHeight="1">
      <c r="A156" s="25"/>
      <c r="B156" s="52" t="s">
        <v>350</v>
      </c>
      <c r="C156" s="53" t="s">
        <v>351</v>
      </c>
      <c r="D156" s="54">
        <v>660803234</v>
      </c>
      <c r="E156" s="55">
        <v>0</v>
      </c>
      <c r="F156" s="55">
        <v>25116000</v>
      </c>
      <c r="G156" s="55">
        <v>0</v>
      </c>
      <c r="H156" s="55">
        <v>0</v>
      </c>
      <c r="I156" s="55">
        <v>26031096</v>
      </c>
      <c r="J156" s="55">
        <v>118918800</v>
      </c>
      <c r="K156" s="55">
        <v>719357375</v>
      </c>
      <c r="L156" s="56">
        <v>1550226505</v>
      </c>
      <c r="M156" s="57">
        <v>298617105</v>
      </c>
      <c r="N156" s="58">
        <v>0</v>
      </c>
      <c r="O156" s="55">
        <v>67163350</v>
      </c>
      <c r="P156" s="58">
        <v>5471684</v>
      </c>
      <c r="Q156" s="58">
        <v>10242578</v>
      </c>
      <c r="R156" s="58"/>
      <c r="S156" s="58">
        <v>981445000</v>
      </c>
      <c r="T156" s="58">
        <v>215382636</v>
      </c>
      <c r="U156" s="56">
        <v>1578322353</v>
      </c>
      <c r="V156" s="59">
        <v>500356000</v>
      </c>
    </row>
    <row r="157" spans="1:22" s="10" customFormat="1" ht="12.75" customHeight="1">
      <c r="A157" s="25"/>
      <c r="B157" s="60" t="s">
        <v>80</v>
      </c>
      <c r="C157" s="53" t="s">
        <v>81</v>
      </c>
      <c r="D157" s="54">
        <v>1260326105</v>
      </c>
      <c r="E157" s="55">
        <v>895250628</v>
      </c>
      <c r="F157" s="55">
        <v>53990604</v>
      </c>
      <c r="G157" s="55">
        <v>0</v>
      </c>
      <c r="H157" s="55">
        <v>0</v>
      </c>
      <c r="I157" s="55">
        <v>19422487</v>
      </c>
      <c r="J157" s="55">
        <v>242290700</v>
      </c>
      <c r="K157" s="55">
        <v>1002314366</v>
      </c>
      <c r="L157" s="56">
        <v>3473594890</v>
      </c>
      <c r="M157" s="57">
        <v>765061036</v>
      </c>
      <c r="N157" s="58">
        <v>1341186977</v>
      </c>
      <c r="O157" s="55">
        <v>132787269</v>
      </c>
      <c r="P157" s="58">
        <v>28376942</v>
      </c>
      <c r="Q157" s="58">
        <v>155494771</v>
      </c>
      <c r="R157" s="58"/>
      <c r="S157" s="58">
        <v>951778999</v>
      </c>
      <c r="T157" s="58">
        <v>144034095</v>
      </c>
      <c r="U157" s="56">
        <v>3518720089</v>
      </c>
      <c r="V157" s="59">
        <v>663632000</v>
      </c>
    </row>
    <row r="158" spans="1:22" s="10" customFormat="1" ht="12.75" customHeight="1">
      <c r="A158" s="25"/>
      <c r="B158" s="52" t="s">
        <v>352</v>
      </c>
      <c r="C158" s="53" t="s">
        <v>353</v>
      </c>
      <c r="D158" s="54">
        <v>36487140</v>
      </c>
      <c r="E158" s="55">
        <v>18700200</v>
      </c>
      <c r="F158" s="55">
        <v>1197900</v>
      </c>
      <c r="G158" s="55">
        <v>0</v>
      </c>
      <c r="H158" s="55">
        <v>0</v>
      </c>
      <c r="I158" s="55">
        <v>2720795</v>
      </c>
      <c r="J158" s="55">
        <v>12644215</v>
      </c>
      <c r="K158" s="55">
        <v>25566955</v>
      </c>
      <c r="L158" s="56">
        <v>97317205</v>
      </c>
      <c r="M158" s="57">
        <v>20820358</v>
      </c>
      <c r="N158" s="58">
        <v>16294396</v>
      </c>
      <c r="O158" s="55">
        <v>5614832</v>
      </c>
      <c r="P158" s="58">
        <v>3825709</v>
      </c>
      <c r="Q158" s="58">
        <v>3238462</v>
      </c>
      <c r="R158" s="58"/>
      <c r="S158" s="58">
        <v>24138000</v>
      </c>
      <c r="T158" s="58">
        <v>6503272</v>
      </c>
      <c r="U158" s="56">
        <v>80435029</v>
      </c>
      <c r="V158" s="59">
        <v>27698000</v>
      </c>
    </row>
    <row r="159" spans="1:22" s="10" customFormat="1" ht="12.75" customHeight="1">
      <c r="A159" s="25"/>
      <c r="B159" s="52" t="s">
        <v>354</v>
      </c>
      <c r="C159" s="53" t="s">
        <v>355</v>
      </c>
      <c r="D159" s="54">
        <v>117111235</v>
      </c>
      <c r="E159" s="55">
        <v>108782055</v>
      </c>
      <c r="F159" s="55">
        <v>30168732</v>
      </c>
      <c r="G159" s="55">
        <v>0</v>
      </c>
      <c r="H159" s="55">
        <v>0</v>
      </c>
      <c r="I159" s="55">
        <v>0</v>
      </c>
      <c r="J159" s="55">
        <v>22411039</v>
      </c>
      <c r="K159" s="55">
        <v>105455330</v>
      </c>
      <c r="L159" s="56">
        <v>383928391</v>
      </c>
      <c r="M159" s="57">
        <v>51680670</v>
      </c>
      <c r="N159" s="58">
        <v>107718511</v>
      </c>
      <c r="O159" s="55">
        <v>41513890</v>
      </c>
      <c r="P159" s="58">
        <v>13649020</v>
      </c>
      <c r="Q159" s="58">
        <v>16401591</v>
      </c>
      <c r="R159" s="58"/>
      <c r="S159" s="58">
        <v>64238086</v>
      </c>
      <c r="T159" s="58">
        <v>15017508</v>
      </c>
      <c r="U159" s="56">
        <v>310219276</v>
      </c>
      <c r="V159" s="59">
        <v>20973914</v>
      </c>
    </row>
    <row r="160" spans="1:22" s="10" customFormat="1" ht="12.75" customHeight="1">
      <c r="A160" s="25"/>
      <c r="B160" s="52" t="s">
        <v>356</v>
      </c>
      <c r="C160" s="53" t="s">
        <v>357</v>
      </c>
      <c r="D160" s="54">
        <v>32048420</v>
      </c>
      <c r="E160" s="55">
        <v>13337206</v>
      </c>
      <c r="F160" s="55">
        <v>279817</v>
      </c>
      <c r="G160" s="55">
        <v>0</v>
      </c>
      <c r="H160" s="55">
        <v>0</v>
      </c>
      <c r="I160" s="55">
        <v>1454876</v>
      </c>
      <c r="J160" s="55">
        <v>7486619</v>
      </c>
      <c r="K160" s="55">
        <v>25894755</v>
      </c>
      <c r="L160" s="56">
        <v>80501693</v>
      </c>
      <c r="M160" s="57">
        <v>12867796</v>
      </c>
      <c r="N160" s="58">
        <v>11070555</v>
      </c>
      <c r="O160" s="55">
        <v>5019642</v>
      </c>
      <c r="P160" s="58">
        <v>2079401</v>
      </c>
      <c r="Q160" s="58">
        <v>2019074</v>
      </c>
      <c r="R160" s="58"/>
      <c r="S160" s="58">
        <v>31535000</v>
      </c>
      <c r="T160" s="58">
        <v>7449635</v>
      </c>
      <c r="U160" s="56">
        <v>72041103</v>
      </c>
      <c r="V160" s="59">
        <v>21945000</v>
      </c>
    </row>
    <row r="161" spans="1:22" s="10" customFormat="1" ht="12.75" customHeight="1">
      <c r="A161" s="25"/>
      <c r="B161" s="52" t="s">
        <v>358</v>
      </c>
      <c r="C161" s="53" t="s">
        <v>359</v>
      </c>
      <c r="D161" s="54">
        <v>52364143</v>
      </c>
      <c r="E161" s="55">
        <v>31339293</v>
      </c>
      <c r="F161" s="55">
        <v>0</v>
      </c>
      <c r="G161" s="55">
        <v>0</v>
      </c>
      <c r="H161" s="55">
        <v>0</v>
      </c>
      <c r="I161" s="55">
        <v>2611784</v>
      </c>
      <c r="J161" s="55">
        <v>11983051</v>
      </c>
      <c r="K161" s="55">
        <v>39196182</v>
      </c>
      <c r="L161" s="56">
        <v>137494453</v>
      </c>
      <c r="M161" s="57">
        <v>16971554</v>
      </c>
      <c r="N161" s="58">
        <v>29839914</v>
      </c>
      <c r="O161" s="55">
        <v>14836898</v>
      </c>
      <c r="P161" s="58">
        <v>8196661</v>
      </c>
      <c r="Q161" s="58">
        <v>9259664</v>
      </c>
      <c r="R161" s="58"/>
      <c r="S161" s="58">
        <v>37294991</v>
      </c>
      <c r="T161" s="58">
        <v>3396192</v>
      </c>
      <c r="U161" s="56">
        <v>119795874</v>
      </c>
      <c r="V161" s="59">
        <v>27493000</v>
      </c>
    </row>
    <row r="162" spans="1:22" s="10" customFormat="1" ht="12.75" customHeight="1">
      <c r="A162" s="25"/>
      <c r="B162" s="52" t="s">
        <v>360</v>
      </c>
      <c r="C162" s="53" t="s">
        <v>361</v>
      </c>
      <c r="D162" s="54">
        <v>33323120</v>
      </c>
      <c r="E162" s="55">
        <v>11817000</v>
      </c>
      <c r="F162" s="55">
        <v>0</v>
      </c>
      <c r="G162" s="55">
        <v>0</v>
      </c>
      <c r="H162" s="55">
        <v>0</v>
      </c>
      <c r="I162" s="55">
        <v>115300</v>
      </c>
      <c r="J162" s="55">
        <v>4265100</v>
      </c>
      <c r="K162" s="55">
        <v>26509479</v>
      </c>
      <c r="L162" s="56">
        <v>76029999</v>
      </c>
      <c r="M162" s="57">
        <v>8253999</v>
      </c>
      <c r="N162" s="58">
        <v>13265999</v>
      </c>
      <c r="O162" s="55">
        <v>3899500</v>
      </c>
      <c r="P162" s="58">
        <v>3731900</v>
      </c>
      <c r="Q162" s="58">
        <v>2683901</v>
      </c>
      <c r="R162" s="58"/>
      <c r="S162" s="58">
        <v>32737000</v>
      </c>
      <c r="T162" s="58">
        <v>4485405</v>
      </c>
      <c r="U162" s="56">
        <v>69057704</v>
      </c>
      <c r="V162" s="59">
        <v>0</v>
      </c>
    </row>
    <row r="163" spans="1:22" s="10" customFormat="1" ht="12.75" customHeight="1">
      <c r="A163" s="25"/>
      <c r="B163" s="52" t="s">
        <v>362</v>
      </c>
      <c r="C163" s="53" t="s">
        <v>363</v>
      </c>
      <c r="D163" s="54">
        <v>37952676</v>
      </c>
      <c r="E163" s="55">
        <v>12389371</v>
      </c>
      <c r="F163" s="55">
        <v>5445000</v>
      </c>
      <c r="G163" s="55">
        <v>0</v>
      </c>
      <c r="H163" s="55">
        <v>0</v>
      </c>
      <c r="I163" s="55">
        <v>2308663</v>
      </c>
      <c r="J163" s="55">
        <v>6267098</v>
      </c>
      <c r="K163" s="55">
        <v>22461378</v>
      </c>
      <c r="L163" s="56">
        <v>86824186</v>
      </c>
      <c r="M163" s="57">
        <v>9933251</v>
      </c>
      <c r="N163" s="58">
        <v>11202924</v>
      </c>
      <c r="O163" s="55">
        <v>8464189</v>
      </c>
      <c r="P163" s="58">
        <v>1517845</v>
      </c>
      <c r="Q163" s="58">
        <v>1392776</v>
      </c>
      <c r="R163" s="58"/>
      <c r="S163" s="58">
        <v>27484565</v>
      </c>
      <c r="T163" s="58">
        <v>4970460</v>
      </c>
      <c r="U163" s="56">
        <v>64966010</v>
      </c>
      <c r="V163" s="59">
        <v>17130435</v>
      </c>
    </row>
    <row r="164" spans="1:22" s="10" customFormat="1" ht="12.75" customHeight="1">
      <c r="A164" s="25"/>
      <c r="B164" s="52" t="s">
        <v>364</v>
      </c>
      <c r="C164" s="53" t="s">
        <v>365</v>
      </c>
      <c r="D164" s="54">
        <v>46572492</v>
      </c>
      <c r="E164" s="55">
        <v>20269187</v>
      </c>
      <c r="F164" s="55">
        <v>1631083</v>
      </c>
      <c r="G164" s="55">
        <v>0</v>
      </c>
      <c r="H164" s="55">
        <v>0</v>
      </c>
      <c r="I164" s="55">
        <v>6518901</v>
      </c>
      <c r="J164" s="55">
        <v>39434819</v>
      </c>
      <c r="K164" s="55">
        <v>46308209</v>
      </c>
      <c r="L164" s="56">
        <v>160734691</v>
      </c>
      <c r="M164" s="57">
        <v>25989549</v>
      </c>
      <c r="N164" s="58">
        <v>25392599</v>
      </c>
      <c r="O164" s="55">
        <v>5336727</v>
      </c>
      <c r="P164" s="58">
        <v>5080278</v>
      </c>
      <c r="Q164" s="58">
        <v>4271022</v>
      </c>
      <c r="R164" s="58"/>
      <c r="S164" s="58">
        <v>46684002</v>
      </c>
      <c r="T164" s="58">
        <v>42941370</v>
      </c>
      <c r="U164" s="56">
        <v>155695547</v>
      </c>
      <c r="V164" s="59">
        <v>30735001</v>
      </c>
    </row>
    <row r="165" spans="1:22" s="10" customFormat="1" ht="12.75" customHeight="1">
      <c r="A165" s="25"/>
      <c r="B165" s="52" t="s">
        <v>366</v>
      </c>
      <c r="C165" s="53" t="s">
        <v>367</v>
      </c>
      <c r="D165" s="54">
        <v>71729792</v>
      </c>
      <c r="E165" s="55">
        <v>35088300</v>
      </c>
      <c r="F165" s="55">
        <v>2259350</v>
      </c>
      <c r="G165" s="55">
        <v>0</v>
      </c>
      <c r="H165" s="55">
        <v>0</v>
      </c>
      <c r="I165" s="55">
        <v>0</v>
      </c>
      <c r="J165" s="55">
        <v>31049917</v>
      </c>
      <c r="K165" s="55">
        <v>74365460</v>
      </c>
      <c r="L165" s="56">
        <v>214492819</v>
      </c>
      <c r="M165" s="57">
        <v>18980447</v>
      </c>
      <c r="N165" s="58">
        <v>39015537</v>
      </c>
      <c r="O165" s="55">
        <v>13049521</v>
      </c>
      <c r="P165" s="58">
        <v>15685140</v>
      </c>
      <c r="Q165" s="58">
        <v>8212155</v>
      </c>
      <c r="R165" s="58"/>
      <c r="S165" s="58">
        <v>66749450</v>
      </c>
      <c r="T165" s="58">
        <v>51518079</v>
      </c>
      <c r="U165" s="56">
        <v>213210329</v>
      </c>
      <c r="V165" s="59">
        <v>24865000</v>
      </c>
    </row>
    <row r="166" spans="1:22" s="10" customFormat="1" ht="12.75" customHeight="1">
      <c r="A166" s="25"/>
      <c r="B166" s="52" t="s">
        <v>368</v>
      </c>
      <c r="C166" s="53" t="s">
        <v>369</v>
      </c>
      <c r="D166" s="54">
        <v>100850747</v>
      </c>
      <c r="E166" s="55">
        <v>76670334</v>
      </c>
      <c r="F166" s="55">
        <v>3098319</v>
      </c>
      <c r="G166" s="55">
        <v>0</v>
      </c>
      <c r="H166" s="55">
        <v>0</v>
      </c>
      <c r="I166" s="55">
        <v>2279371</v>
      </c>
      <c r="J166" s="55">
        <v>8299030</v>
      </c>
      <c r="K166" s="55">
        <v>107515831</v>
      </c>
      <c r="L166" s="56">
        <v>298713632</v>
      </c>
      <c r="M166" s="57">
        <v>40202154</v>
      </c>
      <c r="N166" s="58">
        <v>84702513</v>
      </c>
      <c r="O166" s="55">
        <v>39395863</v>
      </c>
      <c r="P166" s="58">
        <v>27250243</v>
      </c>
      <c r="Q166" s="58">
        <v>15257431</v>
      </c>
      <c r="R166" s="58"/>
      <c r="S166" s="58">
        <v>57973000</v>
      </c>
      <c r="T166" s="58">
        <v>46504700</v>
      </c>
      <c r="U166" s="56">
        <v>311285904</v>
      </c>
      <c r="V166" s="59">
        <v>58775000</v>
      </c>
    </row>
    <row r="167" spans="1:22" s="10" customFormat="1" ht="12.75" customHeight="1">
      <c r="A167" s="25"/>
      <c r="B167" s="52" t="s">
        <v>370</v>
      </c>
      <c r="C167" s="53" t="s">
        <v>371</v>
      </c>
      <c r="D167" s="54">
        <v>34223506</v>
      </c>
      <c r="E167" s="55">
        <v>17845512</v>
      </c>
      <c r="F167" s="55">
        <v>0</v>
      </c>
      <c r="G167" s="55">
        <v>0</v>
      </c>
      <c r="H167" s="55">
        <v>0</v>
      </c>
      <c r="I167" s="55">
        <v>1192208</v>
      </c>
      <c r="J167" s="55">
        <v>6348340</v>
      </c>
      <c r="K167" s="55">
        <v>31585434</v>
      </c>
      <c r="L167" s="56">
        <v>91195000</v>
      </c>
      <c r="M167" s="57">
        <v>10819664</v>
      </c>
      <c r="N167" s="58">
        <v>11738857</v>
      </c>
      <c r="O167" s="55">
        <v>3440168</v>
      </c>
      <c r="P167" s="58">
        <v>1603174</v>
      </c>
      <c r="Q167" s="58">
        <v>1737319</v>
      </c>
      <c r="R167" s="58"/>
      <c r="S167" s="58">
        <v>34379528</v>
      </c>
      <c r="T167" s="58">
        <v>22494379</v>
      </c>
      <c r="U167" s="56">
        <v>86213089</v>
      </c>
      <c r="V167" s="59">
        <v>19506000</v>
      </c>
    </row>
    <row r="168" spans="1:22" s="10" customFormat="1" ht="12.75" customHeight="1">
      <c r="A168" s="25"/>
      <c r="B168" s="52" t="s">
        <v>372</v>
      </c>
      <c r="C168" s="53" t="s">
        <v>373</v>
      </c>
      <c r="D168" s="54">
        <v>26313186</v>
      </c>
      <c r="E168" s="55">
        <v>9528128</v>
      </c>
      <c r="F168" s="55">
        <v>262524</v>
      </c>
      <c r="G168" s="55">
        <v>0</v>
      </c>
      <c r="H168" s="55">
        <v>0</v>
      </c>
      <c r="I168" s="55">
        <v>0</v>
      </c>
      <c r="J168" s="55">
        <v>6879401</v>
      </c>
      <c r="K168" s="55">
        <v>25917948</v>
      </c>
      <c r="L168" s="56">
        <v>68901187</v>
      </c>
      <c r="M168" s="57">
        <v>7191112</v>
      </c>
      <c r="N168" s="58">
        <v>8119250</v>
      </c>
      <c r="O168" s="55">
        <v>9906409</v>
      </c>
      <c r="P168" s="58">
        <v>4482771</v>
      </c>
      <c r="Q168" s="58">
        <v>1623431</v>
      </c>
      <c r="R168" s="58"/>
      <c r="S168" s="58">
        <v>33684000</v>
      </c>
      <c r="T168" s="58">
        <v>1383055</v>
      </c>
      <c r="U168" s="56">
        <v>66390028</v>
      </c>
      <c r="V168" s="59">
        <v>7862000</v>
      </c>
    </row>
    <row r="169" spans="1:22" s="10" customFormat="1" ht="12.75" customHeight="1">
      <c r="A169" s="25"/>
      <c r="B169" s="52" t="s">
        <v>374</v>
      </c>
      <c r="C169" s="53" t="s">
        <v>375</v>
      </c>
      <c r="D169" s="54">
        <v>39141468</v>
      </c>
      <c r="E169" s="55">
        <v>10252708</v>
      </c>
      <c r="F169" s="55">
        <v>824454</v>
      </c>
      <c r="G169" s="55">
        <v>0</v>
      </c>
      <c r="H169" s="55">
        <v>0</v>
      </c>
      <c r="I169" s="55">
        <v>2139179</v>
      </c>
      <c r="J169" s="55">
        <v>596363</v>
      </c>
      <c r="K169" s="55">
        <v>23879327</v>
      </c>
      <c r="L169" s="56">
        <v>76833499</v>
      </c>
      <c r="M169" s="57">
        <v>7233539</v>
      </c>
      <c r="N169" s="58">
        <v>18415177</v>
      </c>
      <c r="O169" s="55">
        <v>3662802</v>
      </c>
      <c r="P169" s="58">
        <v>3135749</v>
      </c>
      <c r="Q169" s="58">
        <v>1414812</v>
      </c>
      <c r="R169" s="58"/>
      <c r="S169" s="58">
        <v>38171619</v>
      </c>
      <c r="T169" s="58">
        <v>12038365</v>
      </c>
      <c r="U169" s="56">
        <v>84072063</v>
      </c>
      <c r="V169" s="59">
        <v>28627303</v>
      </c>
    </row>
    <row r="170" spans="1:22" s="10" customFormat="1" ht="12.75" customHeight="1">
      <c r="A170" s="25"/>
      <c r="B170" s="52" t="s">
        <v>376</v>
      </c>
      <c r="C170" s="53" t="s">
        <v>377</v>
      </c>
      <c r="D170" s="54">
        <v>56795256</v>
      </c>
      <c r="E170" s="55">
        <v>25336000</v>
      </c>
      <c r="F170" s="55">
        <v>795700</v>
      </c>
      <c r="G170" s="55">
        <v>0</v>
      </c>
      <c r="H170" s="55">
        <v>0</v>
      </c>
      <c r="I170" s="55">
        <v>10221102</v>
      </c>
      <c r="J170" s="55">
        <v>17188211</v>
      </c>
      <c r="K170" s="55">
        <v>63637117</v>
      </c>
      <c r="L170" s="56">
        <v>173973386</v>
      </c>
      <c r="M170" s="57">
        <v>15363407</v>
      </c>
      <c r="N170" s="58">
        <v>22266167</v>
      </c>
      <c r="O170" s="55">
        <v>14538103</v>
      </c>
      <c r="P170" s="58">
        <v>5553404</v>
      </c>
      <c r="Q170" s="58">
        <v>2286103</v>
      </c>
      <c r="R170" s="58"/>
      <c r="S170" s="58">
        <v>45524011</v>
      </c>
      <c r="T170" s="58">
        <v>14614108</v>
      </c>
      <c r="U170" s="56">
        <v>120145303</v>
      </c>
      <c r="V170" s="59">
        <v>17573004</v>
      </c>
    </row>
    <row r="171" spans="1:22" s="10" customFormat="1" ht="12.75" customHeight="1">
      <c r="A171" s="25"/>
      <c r="B171" s="52" t="s">
        <v>378</v>
      </c>
      <c r="C171" s="53" t="s">
        <v>379</v>
      </c>
      <c r="D171" s="54">
        <v>85957134</v>
      </c>
      <c r="E171" s="55">
        <v>42246731</v>
      </c>
      <c r="F171" s="55">
        <v>819638</v>
      </c>
      <c r="G171" s="55">
        <v>0</v>
      </c>
      <c r="H171" s="55">
        <v>0</v>
      </c>
      <c r="I171" s="55">
        <v>6477926</v>
      </c>
      <c r="J171" s="55">
        <v>2202575</v>
      </c>
      <c r="K171" s="55">
        <v>57152127</v>
      </c>
      <c r="L171" s="56">
        <v>194856131</v>
      </c>
      <c r="M171" s="57">
        <v>38858428</v>
      </c>
      <c r="N171" s="58">
        <v>48419917</v>
      </c>
      <c r="O171" s="55">
        <v>34314838</v>
      </c>
      <c r="P171" s="58">
        <v>5022380</v>
      </c>
      <c r="Q171" s="58">
        <v>4804242</v>
      </c>
      <c r="R171" s="58"/>
      <c r="S171" s="58">
        <v>63549003</v>
      </c>
      <c r="T171" s="58">
        <v>9820130</v>
      </c>
      <c r="U171" s="56">
        <v>204788938</v>
      </c>
      <c r="V171" s="59">
        <v>7</v>
      </c>
    </row>
    <row r="172" spans="1:22" s="10" customFormat="1" ht="12.75" customHeight="1">
      <c r="A172" s="25"/>
      <c r="B172" s="52" t="s">
        <v>380</v>
      </c>
      <c r="C172" s="53" t="s">
        <v>381</v>
      </c>
      <c r="D172" s="54">
        <v>123697611</v>
      </c>
      <c r="E172" s="55">
        <v>69000000</v>
      </c>
      <c r="F172" s="55">
        <v>9000000</v>
      </c>
      <c r="G172" s="55">
        <v>0</v>
      </c>
      <c r="H172" s="55">
        <v>0</v>
      </c>
      <c r="I172" s="55">
        <v>41215001</v>
      </c>
      <c r="J172" s="55">
        <v>36530883</v>
      </c>
      <c r="K172" s="55">
        <v>54498480</v>
      </c>
      <c r="L172" s="56">
        <v>333941975</v>
      </c>
      <c r="M172" s="57">
        <v>25550102</v>
      </c>
      <c r="N172" s="58">
        <v>91647811</v>
      </c>
      <c r="O172" s="55">
        <v>23391106</v>
      </c>
      <c r="P172" s="58">
        <v>14022059</v>
      </c>
      <c r="Q172" s="58">
        <v>10619030</v>
      </c>
      <c r="R172" s="58"/>
      <c r="S172" s="58">
        <v>113154000</v>
      </c>
      <c r="T172" s="58">
        <v>15147096</v>
      </c>
      <c r="U172" s="56">
        <v>293531204</v>
      </c>
      <c r="V172" s="59">
        <v>46097002</v>
      </c>
    </row>
    <row r="173" spans="1:22" s="10" customFormat="1" ht="12.75" customHeight="1">
      <c r="A173" s="25"/>
      <c r="B173" s="52" t="s">
        <v>382</v>
      </c>
      <c r="C173" s="53" t="s">
        <v>383</v>
      </c>
      <c r="D173" s="54">
        <v>40083188</v>
      </c>
      <c r="E173" s="55">
        <v>0</v>
      </c>
      <c r="F173" s="55">
        <v>1708023</v>
      </c>
      <c r="G173" s="55">
        <v>0</v>
      </c>
      <c r="H173" s="55">
        <v>0</v>
      </c>
      <c r="I173" s="55">
        <v>491408</v>
      </c>
      <c r="J173" s="55">
        <v>7441577</v>
      </c>
      <c r="K173" s="55">
        <v>21577281</v>
      </c>
      <c r="L173" s="56">
        <v>71301477</v>
      </c>
      <c r="M173" s="57">
        <v>11515487</v>
      </c>
      <c r="N173" s="58">
        <v>0</v>
      </c>
      <c r="O173" s="55">
        <v>8187303</v>
      </c>
      <c r="P173" s="58">
        <v>3246650</v>
      </c>
      <c r="Q173" s="58">
        <v>3780765</v>
      </c>
      <c r="R173" s="58"/>
      <c r="S173" s="58">
        <v>34236000</v>
      </c>
      <c r="T173" s="58">
        <v>12045214</v>
      </c>
      <c r="U173" s="56">
        <v>73011419</v>
      </c>
      <c r="V173" s="59">
        <v>26568000</v>
      </c>
    </row>
    <row r="174" spans="1:22" s="10" customFormat="1" ht="12.75" customHeight="1">
      <c r="A174" s="25"/>
      <c r="B174" s="52" t="s">
        <v>384</v>
      </c>
      <c r="C174" s="53" t="s">
        <v>385</v>
      </c>
      <c r="D174" s="54">
        <v>106302544</v>
      </c>
      <c r="E174" s="55">
        <v>52517104</v>
      </c>
      <c r="F174" s="55">
        <v>17625365</v>
      </c>
      <c r="G174" s="55">
        <v>0</v>
      </c>
      <c r="H174" s="55">
        <v>0</v>
      </c>
      <c r="I174" s="55">
        <v>2703874</v>
      </c>
      <c r="J174" s="55">
        <v>34300537</v>
      </c>
      <c r="K174" s="55">
        <v>60615792</v>
      </c>
      <c r="L174" s="56">
        <v>274065216</v>
      </c>
      <c r="M174" s="57">
        <v>67954519</v>
      </c>
      <c r="N174" s="58">
        <v>67702693</v>
      </c>
      <c r="O174" s="55">
        <v>23535709</v>
      </c>
      <c r="P174" s="58">
        <v>25940161</v>
      </c>
      <c r="Q174" s="58">
        <v>17062818</v>
      </c>
      <c r="R174" s="58"/>
      <c r="S174" s="58">
        <v>64502517</v>
      </c>
      <c r="T174" s="58">
        <v>13565019</v>
      </c>
      <c r="U174" s="56">
        <v>280263436</v>
      </c>
      <c r="V174" s="59">
        <v>16090434</v>
      </c>
    </row>
    <row r="175" spans="1:22" s="10" customFormat="1" ht="12.75" customHeight="1">
      <c r="A175" s="25"/>
      <c r="B175" s="52" t="s">
        <v>386</v>
      </c>
      <c r="C175" s="53" t="s">
        <v>387</v>
      </c>
      <c r="D175" s="54">
        <v>46024385</v>
      </c>
      <c r="E175" s="55">
        <v>23031888</v>
      </c>
      <c r="F175" s="55">
        <v>0</v>
      </c>
      <c r="G175" s="55">
        <v>0</v>
      </c>
      <c r="H175" s="55">
        <v>0</v>
      </c>
      <c r="I175" s="55">
        <v>145482</v>
      </c>
      <c r="J175" s="55">
        <v>6115955</v>
      </c>
      <c r="K175" s="55">
        <v>49149945</v>
      </c>
      <c r="L175" s="56">
        <v>124467655</v>
      </c>
      <c r="M175" s="57">
        <v>22401202</v>
      </c>
      <c r="N175" s="58">
        <v>36204698</v>
      </c>
      <c r="O175" s="55">
        <v>9349965</v>
      </c>
      <c r="P175" s="58">
        <v>4785574</v>
      </c>
      <c r="Q175" s="58">
        <v>9023348</v>
      </c>
      <c r="R175" s="58"/>
      <c r="S175" s="58">
        <v>32849389</v>
      </c>
      <c r="T175" s="58">
        <v>11072609</v>
      </c>
      <c r="U175" s="56">
        <v>125686785</v>
      </c>
      <c r="V175" s="59">
        <v>28795200</v>
      </c>
    </row>
    <row r="176" spans="1:22" s="10" customFormat="1" ht="12.75" customHeight="1">
      <c r="A176" s="25"/>
      <c r="B176" s="52" t="s">
        <v>388</v>
      </c>
      <c r="C176" s="53" t="s">
        <v>389</v>
      </c>
      <c r="D176" s="54">
        <v>381207506</v>
      </c>
      <c r="E176" s="55">
        <v>241102836</v>
      </c>
      <c r="F176" s="55">
        <v>6105126</v>
      </c>
      <c r="G176" s="55">
        <v>0</v>
      </c>
      <c r="H176" s="55">
        <v>0</v>
      </c>
      <c r="I176" s="55">
        <v>12433306</v>
      </c>
      <c r="J176" s="55">
        <v>10764000</v>
      </c>
      <c r="K176" s="55">
        <v>225890910</v>
      </c>
      <c r="L176" s="56">
        <v>877503684</v>
      </c>
      <c r="M176" s="57">
        <v>122633188</v>
      </c>
      <c r="N176" s="58">
        <v>409724671</v>
      </c>
      <c r="O176" s="55">
        <v>76989209</v>
      </c>
      <c r="P176" s="58">
        <v>45919458</v>
      </c>
      <c r="Q176" s="58">
        <v>40692454</v>
      </c>
      <c r="R176" s="58"/>
      <c r="S176" s="58">
        <v>125355203</v>
      </c>
      <c r="T176" s="58">
        <v>82828012</v>
      </c>
      <c r="U176" s="56">
        <v>904142195</v>
      </c>
      <c r="V176" s="59">
        <v>63716391</v>
      </c>
    </row>
    <row r="177" spans="1:22" s="10" customFormat="1" ht="12.75" customHeight="1">
      <c r="A177" s="25"/>
      <c r="B177" s="52" t="s">
        <v>82</v>
      </c>
      <c r="C177" s="53" t="s">
        <v>83</v>
      </c>
      <c r="D177" s="54">
        <v>955147857</v>
      </c>
      <c r="E177" s="55">
        <v>639090000</v>
      </c>
      <c r="F177" s="55">
        <v>133100000</v>
      </c>
      <c r="G177" s="55">
        <v>0</v>
      </c>
      <c r="H177" s="55">
        <v>0</v>
      </c>
      <c r="I177" s="55">
        <v>20988771</v>
      </c>
      <c r="J177" s="55">
        <v>276816000</v>
      </c>
      <c r="K177" s="55">
        <v>446148805</v>
      </c>
      <c r="L177" s="56">
        <v>2471291433</v>
      </c>
      <c r="M177" s="57">
        <v>672297434</v>
      </c>
      <c r="N177" s="58">
        <v>869669488</v>
      </c>
      <c r="O177" s="55">
        <v>316742359</v>
      </c>
      <c r="P177" s="58">
        <v>78300625</v>
      </c>
      <c r="Q177" s="58">
        <v>62077695</v>
      </c>
      <c r="R177" s="58"/>
      <c r="S177" s="58">
        <v>257397400</v>
      </c>
      <c r="T177" s="58">
        <v>241893231</v>
      </c>
      <c r="U177" s="56">
        <v>2498378232</v>
      </c>
      <c r="V177" s="59">
        <v>133708000</v>
      </c>
    </row>
    <row r="178" spans="1:22" s="10" customFormat="1" ht="12.75" customHeight="1">
      <c r="A178" s="25"/>
      <c r="B178" s="60" t="s">
        <v>390</v>
      </c>
      <c r="C178" s="53" t="s">
        <v>391</v>
      </c>
      <c r="D178" s="54">
        <v>70644071</v>
      </c>
      <c r="E178" s="55">
        <v>28465974</v>
      </c>
      <c r="F178" s="55">
        <v>11016637</v>
      </c>
      <c r="G178" s="55">
        <v>0</v>
      </c>
      <c r="H178" s="55">
        <v>0</v>
      </c>
      <c r="I178" s="55">
        <v>596717</v>
      </c>
      <c r="J178" s="55">
        <v>9540003</v>
      </c>
      <c r="K178" s="55">
        <v>87869587</v>
      </c>
      <c r="L178" s="56">
        <v>208132989</v>
      </c>
      <c r="M178" s="57">
        <v>22493794</v>
      </c>
      <c r="N178" s="58">
        <v>27372983</v>
      </c>
      <c r="O178" s="55">
        <v>21725158</v>
      </c>
      <c r="P178" s="58">
        <v>3401254</v>
      </c>
      <c r="Q178" s="58">
        <v>10923200</v>
      </c>
      <c r="R178" s="58"/>
      <c r="S178" s="58">
        <v>110295147</v>
      </c>
      <c r="T178" s="58">
        <v>41720505</v>
      </c>
      <c r="U178" s="56">
        <v>237932041</v>
      </c>
      <c r="V178" s="59">
        <v>31763004</v>
      </c>
    </row>
    <row r="179" spans="1:22" s="10" customFormat="1" ht="12.75" customHeight="1">
      <c r="A179" s="25"/>
      <c r="B179" s="52" t="s">
        <v>392</v>
      </c>
      <c r="C179" s="53" t="s">
        <v>393</v>
      </c>
      <c r="D179" s="54">
        <v>52533401</v>
      </c>
      <c r="E179" s="55">
        <v>22249281</v>
      </c>
      <c r="F179" s="55">
        <v>22211414</v>
      </c>
      <c r="G179" s="55">
        <v>0</v>
      </c>
      <c r="H179" s="55">
        <v>0</v>
      </c>
      <c r="I179" s="55">
        <v>0</v>
      </c>
      <c r="J179" s="55">
        <v>23949696</v>
      </c>
      <c r="K179" s="55">
        <v>38077964</v>
      </c>
      <c r="L179" s="56">
        <v>159021756</v>
      </c>
      <c r="M179" s="57">
        <v>12543209</v>
      </c>
      <c r="N179" s="58">
        <v>34180648</v>
      </c>
      <c r="O179" s="55">
        <v>11424620</v>
      </c>
      <c r="P179" s="58">
        <v>6822734</v>
      </c>
      <c r="Q179" s="58">
        <v>6280997</v>
      </c>
      <c r="R179" s="58"/>
      <c r="S179" s="58">
        <v>58897000</v>
      </c>
      <c r="T179" s="58">
        <v>14248048</v>
      </c>
      <c r="U179" s="56">
        <v>144397256</v>
      </c>
      <c r="V179" s="59">
        <v>12112000</v>
      </c>
    </row>
    <row r="180" spans="1:22" s="10" customFormat="1" ht="12.75" customHeight="1">
      <c r="A180" s="25"/>
      <c r="B180" s="52" t="s">
        <v>394</v>
      </c>
      <c r="C180" s="53" t="s">
        <v>395</v>
      </c>
      <c r="D180" s="54">
        <v>102064293</v>
      </c>
      <c r="E180" s="55">
        <v>69061356</v>
      </c>
      <c r="F180" s="55">
        <v>57551130</v>
      </c>
      <c r="G180" s="55">
        <v>0</v>
      </c>
      <c r="H180" s="55">
        <v>0</v>
      </c>
      <c r="I180" s="55">
        <v>164746</v>
      </c>
      <c r="J180" s="55">
        <v>58299205</v>
      </c>
      <c r="K180" s="55">
        <v>53720396</v>
      </c>
      <c r="L180" s="56">
        <v>340861126</v>
      </c>
      <c r="M180" s="57">
        <v>38937287</v>
      </c>
      <c r="N180" s="58">
        <v>119959422</v>
      </c>
      <c r="O180" s="55">
        <v>33496767</v>
      </c>
      <c r="P180" s="58">
        <v>16529962</v>
      </c>
      <c r="Q180" s="58">
        <v>12784705</v>
      </c>
      <c r="R180" s="58"/>
      <c r="S180" s="58">
        <v>129784000</v>
      </c>
      <c r="T180" s="58">
        <v>35515108</v>
      </c>
      <c r="U180" s="56">
        <v>387007251</v>
      </c>
      <c r="V180" s="59">
        <v>0</v>
      </c>
    </row>
    <row r="181" spans="1:22" s="10" customFormat="1" ht="12.75" customHeight="1">
      <c r="A181" s="25"/>
      <c r="B181" s="52" t="s">
        <v>396</v>
      </c>
      <c r="C181" s="53" t="s">
        <v>397</v>
      </c>
      <c r="D181" s="54">
        <v>115945010</v>
      </c>
      <c r="E181" s="55">
        <v>8855976</v>
      </c>
      <c r="F181" s="55">
        <v>7865200</v>
      </c>
      <c r="G181" s="55">
        <v>0</v>
      </c>
      <c r="H181" s="55">
        <v>0</v>
      </c>
      <c r="I181" s="55">
        <v>220637</v>
      </c>
      <c r="J181" s="55">
        <v>16185358</v>
      </c>
      <c r="K181" s="55">
        <v>119800091</v>
      </c>
      <c r="L181" s="56">
        <v>268872272</v>
      </c>
      <c r="M181" s="57">
        <v>25252163</v>
      </c>
      <c r="N181" s="58">
        <v>6122982</v>
      </c>
      <c r="O181" s="55">
        <v>15316449</v>
      </c>
      <c r="P181" s="58">
        <v>3865165</v>
      </c>
      <c r="Q181" s="58">
        <v>3395489</v>
      </c>
      <c r="R181" s="58"/>
      <c r="S181" s="58">
        <v>196528324</v>
      </c>
      <c r="T181" s="58">
        <v>32441449</v>
      </c>
      <c r="U181" s="56">
        <v>282922021</v>
      </c>
      <c r="V181" s="59">
        <v>103242545</v>
      </c>
    </row>
    <row r="182" spans="1:22" s="10" customFormat="1" ht="12.75" customHeight="1">
      <c r="A182" s="25"/>
      <c r="B182" s="52" t="s">
        <v>398</v>
      </c>
      <c r="C182" s="53" t="s">
        <v>399</v>
      </c>
      <c r="D182" s="54">
        <v>182414136</v>
      </c>
      <c r="E182" s="55">
        <v>100276920</v>
      </c>
      <c r="F182" s="55">
        <v>28693188</v>
      </c>
      <c r="G182" s="55">
        <v>0</v>
      </c>
      <c r="H182" s="55">
        <v>0</v>
      </c>
      <c r="I182" s="55">
        <v>6636000</v>
      </c>
      <c r="J182" s="55">
        <v>26859120</v>
      </c>
      <c r="K182" s="55">
        <v>189911676</v>
      </c>
      <c r="L182" s="56">
        <v>534791040</v>
      </c>
      <c r="M182" s="57">
        <v>54545484</v>
      </c>
      <c r="N182" s="58">
        <v>132073404</v>
      </c>
      <c r="O182" s="55">
        <v>29699640</v>
      </c>
      <c r="P182" s="58">
        <v>13701864</v>
      </c>
      <c r="Q182" s="58">
        <v>11477280</v>
      </c>
      <c r="R182" s="58"/>
      <c r="S182" s="58">
        <v>227414028</v>
      </c>
      <c r="T182" s="58">
        <v>30270792</v>
      </c>
      <c r="U182" s="56">
        <v>499182492</v>
      </c>
      <c r="V182" s="59">
        <v>106689960</v>
      </c>
    </row>
    <row r="183" spans="1:22" s="10" customFormat="1" ht="12.75" customHeight="1">
      <c r="A183" s="25"/>
      <c r="B183" s="52" t="s">
        <v>400</v>
      </c>
      <c r="C183" s="53" t="s">
        <v>401</v>
      </c>
      <c r="D183" s="54">
        <v>189626492</v>
      </c>
      <c r="E183" s="55">
        <v>130233463</v>
      </c>
      <c r="F183" s="55">
        <v>15183431</v>
      </c>
      <c r="G183" s="55">
        <v>0</v>
      </c>
      <c r="H183" s="55">
        <v>0</v>
      </c>
      <c r="I183" s="55">
        <v>27936489</v>
      </c>
      <c r="J183" s="55">
        <v>12000561</v>
      </c>
      <c r="K183" s="55">
        <v>176104433</v>
      </c>
      <c r="L183" s="56">
        <v>551084869</v>
      </c>
      <c r="M183" s="57">
        <v>183472765</v>
      </c>
      <c r="N183" s="58">
        <v>182563572</v>
      </c>
      <c r="O183" s="55">
        <v>93143408</v>
      </c>
      <c r="P183" s="58">
        <v>38946563</v>
      </c>
      <c r="Q183" s="58">
        <v>38406818</v>
      </c>
      <c r="R183" s="58"/>
      <c r="S183" s="58">
        <v>58906348</v>
      </c>
      <c r="T183" s="58">
        <v>66478874</v>
      </c>
      <c r="U183" s="56">
        <v>661918348</v>
      </c>
      <c r="V183" s="59">
        <v>186981000</v>
      </c>
    </row>
    <row r="184" spans="1:22" s="10" customFormat="1" ht="12.75" customHeight="1">
      <c r="A184" s="25"/>
      <c r="B184" s="52" t="s">
        <v>402</v>
      </c>
      <c r="C184" s="53" t="s">
        <v>403</v>
      </c>
      <c r="D184" s="54">
        <v>187588613</v>
      </c>
      <c r="E184" s="55">
        <v>0</v>
      </c>
      <c r="F184" s="55">
        <v>49839018</v>
      </c>
      <c r="G184" s="55">
        <v>0</v>
      </c>
      <c r="H184" s="55">
        <v>0</v>
      </c>
      <c r="I184" s="55">
        <v>0</v>
      </c>
      <c r="J184" s="55">
        <v>54689369</v>
      </c>
      <c r="K184" s="55">
        <v>215512080</v>
      </c>
      <c r="L184" s="56">
        <v>507629080</v>
      </c>
      <c r="M184" s="57">
        <v>51077202</v>
      </c>
      <c r="N184" s="58">
        <v>0</v>
      </c>
      <c r="O184" s="55">
        <v>34347582</v>
      </c>
      <c r="P184" s="58">
        <v>0</v>
      </c>
      <c r="Q184" s="58">
        <v>25222245</v>
      </c>
      <c r="R184" s="58"/>
      <c r="S184" s="58">
        <v>417273516</v>
      </c>
      <c r="T184" s="58">
        <v>31887082</v>
      </c>
      <c r="U184" s="56">
        <v>559807627</v>
      </c>
      <c r="V184" s="59">
        <v>224995000</v>
      </c>
    </row>
    <row r="185" spans="1:22" s="10" customFormat="1" ht="12.75" customHeight="1">
      <c r="A185" s="25"/>
      <c r="B185" s="52" t="s">
        <v>84</v>
      </c>
      <c r="C185" s="53" t="s">
        <v>85</v>
      </c>
      <c r="D185" s="54">
        <v>649574974</v>
      </c>
      <c r="E185" s="55">
        <v>510185920</v>
      </c>
      <c r="F185" s="55">
        <v>131796480</v>
      </c>
      <c r="G185" s="55">
        <v>0</v>
      </c>
      <c r="H185" s="55">
        <v>0</v>
      </c>
      <c r="I185" s="55">
        <v>142311822</v>
      </c>
      <c r="J185" s="55">
        <v>219660800</v>
      </c>
      <c r="K185" s="55">
        <v>1017357515</v>
      </c>
      <c r="L185" s="56">
        <v>2670887511</v>
      </c>
      <c r="M185" s="57">
        <v>406900516</v>
      </c>
      <c r="N185" s="58">
        <v>509802483</v>
      </c>
      <c r="O185" s="55">
        <v>185459930</v>
      </c>
      <c r="P185" s="58">
        <v>60483285</v>
      </c>
      <c r="Q185" s="58">
        <v>62654979</v>
      </c>
      <c r="R185" s="58"/>
      <c r="S185" s="58">
        <v>962648000</v>
      </c>
      <c r="T185" s="58">
        <v>169151093</v>
      </c>
      <c r="U185" s="56">
        <v>2357100286</v>
      </c>
      <c r="V185" s="59">
        <v>335000000</v>
      </c>
    </row>
    <row r="186" spans="1:22" s="10" customFormat="1" ht="12.75" customHeight="1">
      <c r="A186" s="25"/>
      <c r="B186" s="52" t="s">
        <v>86</v>
      </c>
      <c r="C186" s="53" t="s">
        <v>87</v>
      </c>
      <c r="D186" s="54">
        <v>937334217</v>
      </c>
      <c r="E186" s="55">
        <v>1195406664</v>
      </c>
      <c r="F186" s="55">
        <v>313768149</v>
      </c>
      <c r="G186" s="55">
        <v>0</v>
      </c>
      <c r="H186" s="55">
        <v>0</v>
      </c>
      <c r="I186" s="55">
        <v>47533063</v>
      </c>
      <c r="J186" s="55">
        <v>870003727</v>
      </c>
      <c r="K186" s="55">
        <v>1302967390</v>
      </c>
      <c r="L186" s="56">
        <v>4667013210</v>
      </c>
      <c r="M186" s="57">
        <v>444052429</v>
      </c>
      <c r="N186" s="58">
        <v>2554369113</v>
      </c>
      <c r="O186" s="55">
        <v>551452855</v>
      </c>
      <c r="P186" s="58">
        <v>417724432</v>
      </c>
      <c r="Q186" s="58">
        <v>165722054</v>
      </c>
      <c r="R186" s="58"/>
      <c r="S186" s="58">
        <v>1065160960</v>
      </c>
      <c r="T186" s="58">
        <v>638981687</v>
      </c>
      <c r="U186" s="56">
        <v>5837463530</v>
      </c>
      <c r="V186" s="59">
        <v>563630040</v>
      </c>
    </row>
    <row r="187" spans="1:22" s="10" customFormat="1" ht="12.75" customHeight="1">
      <c r="A187" s="25"/>
      <c r="B187" s="52" t="s">
        <v>404</v>
      </c>
      <c r="C187" s="53" t="s">
        <v>405</v>
      </c>
      <c r="D187" s="54">
        <v>75226085</v>
      </c>
      <c r="E187" s="55">
        <v>33468384</v>
      </c>
      <c r="F187" s="55">
        <v>1406859</v>
      </c>
      <c r="G187" s="55">
        <v>0</v>
      </c>
      <c r="H187" s="55">
        <v>0</v>
      </c>
      <c r="I187" s="55">
        <v>1875139</v>
      </c>
      <c r="J187" s="55">
        <v>39799578</v>
      </c>
      <c r="K187" s="55">
        <v>113181662</v>
      </c>
      <c r="L187" s="56">
        <v>264957707</v>
      </c>
      <c r="M187" s="57">
        <v>7534775</v>
      </c>
      <c r="N187" s="58">
        <v>50947043</v>
      </c>
      <c r="O187" s="55">
        <v>8831771</v>
      </c>
      <c r="P187" s="58">
        <v>5564292</v>
      </c>
      <c r="Q187" s="58">
        <v>1680094</v>
      </c>
      <c r="R187" s="58"/>
      <c r="S187" s="58">
        <v>123988800</v>
      </c>
      <c r="T187" s="58">
        <v>77926759</v>
      </c>
      <c r="U187" s="56">
        <v>276473534</v>
      </c>
      <c r="V187" s="59">
        <v>0</v>
      </c>
    </row>
    <row r="188" spans="1:22" s="10" customFormat="1" ht="12.75" customHeight="1">
      <c r="A188" s="25"/>
      <c r="B188" s="52" t="s">
        <v>406</v>
      </c>
      <c r="C188" s="53" t="s">
        <v>407</v>
      </c>
      <c r="D188" s="54">
        <v>325055481</v>
      </c>
      <c r="E188" s="55">
        <v>8752928</v>
      </c>
      <c r="F188" s="55">
        <v>82058700</v>
      </c>
      <c r="G188" s="55">
        <v>0</v>
      </c>
      <c r="H188" s="55">
        <v>0</v>
      </c>
      <c r="I188" s="55">
        <v>2824632</v>
      </c>
      <c r="J188" s="55">
        <v>195789011</v>
      </c>
      <c r="K188" s="55">
        <v>305477526</v>
      </c>
      <c r="L188" s="56">
        <v>919958278</v>
      </c>
      <c r="M188" s="57">
        <v>162487242</v>
      </c>
      <c r="N188" s="58">
        <v>0</v>
      </c>
      <c r="O188" s="55">
        <v>170522232</v>
      </c>
      <c r="P188" s="58">
        <v>2707601</v>
      </c>
      <c r="Q188" s="58">
        <v>13648777</v>
      </c>
      <c r="R188" s="58"/>
      <c r="S188" s="58">
        <v>531728018</v>
      </c>
      <c r="T188" s="58">
        <v>78371470</v>
      </c>
      <c r="U188" s="56">
        <v>959465340</v>
      </c>
      <c r="V188" s="59">
        <v>231475919</v>
      </c>
    </row>
    <row r="189" spans="1:22" s="10" customFormat="1" ht="12.75" customHeight="1">
      <c r="A189" s="25"/>
      <c r="B189" s="52" t="s">
        <v>408</v>
      </c>
      <c r="C189" s="53" t="s">
        <v>409</v>
      </c>
      <c r="D189" s="54">
        <v>0</v>
      </c>
      <c r="E189" s="55">
        <v>0</v>
      </c>
      <c r="F189" s="55">
        <v>0</v>
      </c>
      <c r="G189" s="55">
        <v>0</v>
      </c>
      <c r="H189" s="55">
        <v>0</v>
      </c>
      <c r="I189" s="55">
        <v>66150</v>
      </c>
      <c r="J189" s="55">
        <v>4410000</v>
      </c>
      <c r="K189" s="55">
        <v>17336048</v>
      </c>
      <c r="L189" s="56">
        <v>21812198</v>
      </c>
      <c r="M189" s="57">
        <v>0</v>
      </c>
      <c r="N189" s="58">
        <v>0</v>
      </c>
      <c r="O189" s="55">
        <v>0</v>
      </c>
      <c r="P189" s="58">
        <v>0</v>
      </c>
      <c r="Q189" s="58">
        <v>0</v>
      </c>
      <c r="R189" s="58"/>
      <c r="S189" s="58">
        <v>0</v>
      </c>
      <c r="T189" s="58">
        <v>0</v>
      </c>
      <c r="U189" s="56">
        <v>0</v>
      </c>
      <c r="V189" s="59">
        <v>0</v>
      </c>
    </row>
    <row r="190" spans="1:22" s="10" customFormat="1" ht="12.75" customHeight="1">
      <c r="A190" s="25"/>
      <c r="B190" s="52" t="s">
        <v>410</v>
      </c>
      <c r="C190" s="53" t="s">
        <v>411</v>
      </c>
      <c r="D190" s="54">
        <v>123095161</v>
      </c>
      <c r="E190" s="55">
        <v>39169353</v>
      </c>
      <c r="F190" s="55">
        <v>487093</v>
      </c>
      <c r="G190" s="55">
        <v>0</v>
      </c>
      <c r="H190" s="55">
        <v>0</v>
      </c>
      <c r="I190" s="55">
        <v>0</v>
      </c>
      <c r="J190" s="55">
        <v>21725000</v>
      </c>
      <c r="K190" s="55">
        <v>71047273</v>
      </c>
      <c r="L190" s="56">
        <v>255523880</v>
      </c>
      <c r="M190" s="57">
        <v>36785708</v>
      </c>
      <c r="N190" s="58">
        <v>49592674</v>
      </c>
      <c r="O190" s="55">
        <v>8388372</v>
      </c>
      <c r="P190" s="58">
        <v>13487189</v>
      </c>
      <c r="Q190" s="58">
        <v>12787093</v>
      </c>
      <c r="R190" s="58"/>
      <c r="S190" s="58">
        <v>178556607</v>
      </c>
      <c r="T190" s="58">
        <v>2968618</v>
      </c>
      <c r="U190" s="56">
        <v>302566261</v>
      </c>
      <c r="V190" s="59">
        <v>0</v>
      </c>
    </row>
    <row r="191" spans="1:22" s="10" customFormat="1" ht="12.75" customHeight="1">
      <c r="A191" s="25"/>
      <c r="B191" s="52" t="s">
        <v>412</v>
      </c>
      <c r="C191" s="53" t="s">
        <v>413</v>
      </c>
      <c r="D191" s="54">
        <v>364843260</v>
      </c>
      <c r="E191" s="55">
        <v>37001172</v>
      </c>
      <c r="F191" s="55">
        <v>64751448</v>
      </c>
      <c r="G191" s="55">
        <v>0</v>
      </c>
      <c r="H191" s="55">
        <v>0</v>
      </c>
      <c r="I191" s="55">
        <v>2967168</v>
      </c>
      <c r="J191" s="55">
        <v>329944248</v>
      </c>
      <c r="K191" s="55">
        <v>242293476</v>
      </c>
      <c r="L191" s="56">
        <v>1041800772</v>
      </c>
      <c r="M191" s="57">
        <v>434184828</v>
      </c>
      <c r="N191" s="58">
        <v>0</v>
      </c>
      <c r="O191" s="55">
        <v>183561036</v>
      </c>
      <c r="P191" s="58">
        <v>54627900</v>
      </c>
      <c r="Q191" s="58">
        <v>48832224</v>
      </c>
      <c r="R191" s="58"/>
      <c r="S191" s="58">
        <v>332648232</v>
      </c>
      <c r="T191" s="58">
        <v>149627544</v>
      </c>
      <c r="U191" s="56">
        <v>1203481764</v>
      </c>
      <c r="V191" s="59">
        <v>69887004</v>
      </c>
    </row>
    <row r="192" spans="1:22" s="10" customFormat="1" ht="12.75" customHeight="1">
      <c r="A192" s="25"/>
      <c r="B192" s="52" t="s">
        <v>414</v>
      </c>
      <c r="C192" s="53" t="s">
        <v>415</v>
      </c>
      <c r="D192" s="54">
        <v>222624063</v>
      </c>
      <c r="E192" s="55">
        <v>206839741</v>
      </c>
      <c r="F192" s="55">
        <v>0</v>
      </c>
      <c r="G192" s="55">
        <v>0</v>
      </c>
      <c r="H192" s="55">
        <v>0</v>
      </c>
      <c r="I192" s="55">
        <v>458566</v>
      </c>
      <c r="J192" s="55">
        <v>160559063</v>
      </c>
      <c r="K192" s="55">
        <v>90026792</v>
      </c>
      <c r="L192" s="56">
        <v>680508225</v>
      </c>
      <c r="M192" s="57">
        <v>69826820</v>
      </c>
      <c r="N192" s="58">
        <v>235397982</v>
      </c>
      <c r="O192" s="55">
        <v>46761503</v>
      </c>
      <c r="P192" s="58">
        <v>24272480</v>
      </c>
      <c r="Q192" s="58">
        <v>13084175</v>
      </c>
      <c r="R192" s="58"/>
      <c r="S192" s="58">
        <v>164882379</v>
      </c>
      <c r="T192" s="58">
        <v>102508113</v>
      </c>
      <c r="U192" s="56">
        <v>656733452</v>
      </c>
      <c r="V192" s="59">
        <v>47019050</v>
      </c>
    </row>
    <row r="193" spans="1:22" s="10" customFormat="1" ht="12.75" customHeight="1">
      <c r="A193" s="25"/>
      <c r="B193" s="52" t="s">
        <v>416</v>
      </c>
      <c r="C193" s="53" t="s">
        <v>417</v>
      </c>
      <c r="D193" s="54">
        <v>162431728</v>
      </c>
      <c r="E193" s="55">
        <v>67060652</v>
      </c>
      <c r="F193" s="55">
        <v>82059</v>
      </c>
      <c r="G193" s="55">
        <v>0</v>
      </c>
      <c r="H193" s="55">
        <v>0</v>
      </c>
      <c r="I193" s="55">
        <v>0</v>
      </c>
      <c r="J193" s="55">
        <v>44795208</v>
      </c>
      <c r="K193" s="55">
        <v>165567440</v>
      </c>
      <c r="L193" s="56">
        <v>439937087</v>
      </c>
      <c r="M193" s="57">
        <v>68931629</v>
      </c>
      <c r="N193" s="58">
        <v>98683943</v>
      </c>
      <c r="O193" s="55">
        <v>23987851</v>
      </c>
      <c r="P193" s="58">
        <v>4829671</v>
      </c>
      <c r="Q193" s="58">
        <v>24285034</v>
      </c>
      <c r="R193" s="58"/>
      <c r="S193" s="58">
        <v>259414472</v>
      </c>
      <c r="T193" s="58">
        <v>21135916</v>
      </c>
      <c r="U193" s="56">
        <v>501268516</v>
      </c>
      <c r="V193" s="59">
        <v>0</v>
      </c>
    </row>
    <row r="194" spans="1:22" s="10" customFormat="1" ht="12.75" customHeight="1">
      <c r="A194" s="25"/>
      <c r="B194" s="52" t="s">
        <v>418</v>
      </c>
      <c r="C194" s="53" t="s">
        <v>419</v>
      </c>
      <c r="D194" s="54">
        <v>227409827</v>
      </c>
      <c r="E194" s="55">
        <v>142224704</v>
      </c>
      <c r="F194" s="55">
        <v>0</v>
      </c>
      <c r="G194" s="55">
        <v>0</v>
      </c>
      <c r="H194" s="55">
        <v>0</v>
      </c>
      <c r="I194" s="55">
        <v>15894300</v>
      </c>
      <c r="J194" s="55">
        <v>17503558</v>
      </c>
      <c r="K194" s="55">
        <v>88048205</v>
      </c>
      <c r="L194" s="56">
        <v>491080594</v>
      </c>
      <c r="M194" s="57">
        <v>60677499</v>
      </c>
      <c r="N194" s="58">
        <v>161877831</v>
      </c>
      <c r="O194" s="55">
        <v>29507447</v>
      </c>
      <c r="P194" s="58">
        <v>27989259</v>
      </c>
      <c r="Q194" s="58">
        <v>25516300</v>
      </c>
      <c r="R194" s="58"/>
      <c r="S194" s="58">
        <v>68981458</v>
      </c>
      <c r="T194" s="58">
        <v>39450222</v>
      </c>
      <c r="U194" s="56">
        <v>414000016</v>
      </c>
      <c r="V194" s="59">
        <v>33823000</v>
      </c>
    </row>
    <row r="195" spans="1:22" s="10" customFormat="1" ht="12.75" customHeight="1">
      <c r="A195" s="25"/>
      <c r="B195" s="52" t="s">
        <v>420</v>
      </c>
      <c r="C195" s="53" t="s">
        <v>421</v>
      </c>
      <c r="D195" s="54">
        <v>74440188</v>
      </c>
      <c r="E195" s="55">
        <v>29541132</v>
      </c>
      <c r="F195" s="55">
        <v>0</v>
      </c>
      <c r="G195" s="55">
        <v>0</v>
      </c>
      <c r="H195" s="55">
        <v>0</v>
      </c>
      <c r="I195" s="55">
        <v>8752932</v>
      </c>
      <c r="J195" s="55">
        <v>29155452</v>
      </c>
      <c r="K195" s="55">
        <v>42394188</v>
      </c>
      <c r="L195" s="56">
        <v>184283892</v>
      </c>
      <c r="M195" s="57">
        <v>20723784</v>
      </c>
      <c r="N195" s="58">
        <v>29470752</v>
      </c>
      <c r="O195" s="55">
        <v>12709020</v>
      </c>
      <c r="P195" s="58">
        <v>14056560</v>
      </c>
      <c r="Q195" s="58">
        <v>8987268</v>
      </c>
      <c r="R195" s="58"/>
      <c r="S195" s="58">
        <v>71701008</v>
      </c>
      <c r="T195" s="58">
        <v>20237244</v>
      </c>
      <c r="U195" s="56">
        <v>177885636</v>
      </c>
      <c r="V195" s="59">
        <v>24926004</v>
      </c>
    </row>
    <row r="196" spans="1:22" s="10" customFormat="1" ht="12.75" customHeight="1">
      <c r="A196" s="25"/>
      <c r="B196" s="52" t="s">
        <v>422</v>
      </c>
      <c r="C196" s="53" t="s">
        <v>423</v>
      </c>
      <c r="D196" s="54">
        <v>153846527</v>
      </c>
      <c r="E196" s="55">
        <v>8746150</v>
      </c>
      <c r="F196" s="55">
        <v>338670</v>
      </c>
      <c r="G196" s="55">
        <v>0</v>
      </c>
      <c r="H196" s="55">
        <v>0</v>
      </c>
      <c r="I196" s="55">
        <v>859914</v>
      </c>
      <c r="J196" s="55">
        <v>5618000</v>
      </c>
      <c r="K196" s="55">
        <v>147193711</v>
      </c>
      <c r="L196" s="56">
        <v>316602972</v>
      </c>
      <c r="M196" s="57">
        <v>40899041</v>
      </c>
      <c r="N196" s="58">
        <v>4820045</v>
      </c>
      <c r="O196" s="55">
        <v>1033500</v>
      </c>
      <c r="P196" s="58">
        <v>2527634</v>
      </c>
      <c r="Q196" s="58">
        <v>4168556</v>
      </c>
      <c r="R196" s="58"/>
      <c r="S196" s="58">
        <v>235977900</v>
      </c>
      <c r="T196" s="58">
        <v>26715180</v>
      </c>
      <c r="U196" s="56">
        <v>316141856</v>
      </c>
      <c r="V196" s="59">
        <v>50988300</v>
      </c>
    </row>
    <row r="197" spans="1:22" s="10" customFormat="1" ht="12.75" customHeight="1">
      <c r="A197" s="25"/>
      <c r="B197" s="60" t="s">
        <v>424</v>
      </c>
      <c r="C197" s="53" t="s">
        <v>425</v>
      </c>
      <c r="D197" s="54">
        <v>87418465</v>
      </c>
      <c r="E197" s="55">
        <v>63739709</v>
      </c>
      <c r="F197" s="55">
        <v>0</v>
      </c>
      <c r="G197" s="55">
        <v>0</v>
      </c>
      <c r="H197" s="55">
        <v>0</v>
      </c>
      <c r="I197" s="55">
        <v>2362950</v>
      </c>
      <c r="J197" s="55">
        <v>110140281</v>
      </c>
      <c r="K197" s="55">
        <v>96013736</v>
      </c>
      <c r="L197" s="56">
        <v>359675141</v>
      </c>
      <c r="M197" s="57">
        <v>48486973</v>
      </c>
      <c r="N197" s="58">
        <v>119304223</v>
      </c>
      <c r="O197" s="55">
        <v>48064383</v>
      </c>
      <c r="P197" s="58">
        <v>29298570</v>
      </c>
      <c r="Q197" s="58">
        <v>23480682</v>
      </c>
      <c r="R197" s="58"/>
      <c r="S197" s="58">
        <v>64963000</v>
      </c>
      <c r="T197" s="58">
        <v>52736457</v>
      </c>
      <c r="U197" s="56">
        <v>386334288</v>
      </c>
      <c r="V197" s="59">
        <v>23300000</v>
      </c>
    </row>
    <row r="198" spans="1:22" s="10" customFormat="1" ht="12.75" customHeight="1">
      <c r="A198" s="25"/>
      <c r="B198" s="52" t="s">
        <v>426</v>
      </c>
      <c r="C198" s="53" t="s">
        <v>427</v>
      </c>
      <c r="D198" s="54">
        <v>67000953</v>
      </c>
      <c r="E198" s="55">
        <v>0</v>
      </c>
      <c r="F198" s="55">
        <v>0</v>
      </c>
      <c r="G198" s="55">
        <v>0</v>
      </c>
      <c r="H198" s="55">
        <v>0</v>
      </c>
      <c r="I198" s="55">
        <v>280000</v>
      </c>
      <c r="J198" s="55">
        <v>4800000</v>
      </c>
      <c r="K198" s="55">
        <v>111363750</v>
      </c>
      <c r="L198" s="56">
        <v>183444703</v>
      </c>
      <c r="M198" s="57">
        <v>32297845</v>
      </c>
      <c r="N198" s="58">
        <v>0</v>
      </c>
      <c r="O198" s="55">
        <v>0</v>
      </c>
      <c r="P198" s="58">
        <v>0</v>
      </c>
      <c r="Q198" s="58">
        <v>0</v>
      </c>
      <c r="R198" s="58"/>
      <c r="S198" s="58">
        <v>139228647</v>
      </c>
      <c r="T198" s="58">
        <v>6317200</v>
      </c>
      <c r="U198" s="56">
        <v>177843692</v>
      </c>
      <c r="V198" s="59">
        <v>32069150</v>
      </c>
    </row>
    <row r="199" spans="1:22" s="10" customFormat="1" ht="12.75" customHeight="1">
      <c r="A199" s="25"/>
      <c r="B199" s="52" t="s">
        <v>88</v>
      </c>
      <c r="C199" s="53" t="s">
        <v>89</v>
      </c>
      <c r="D199" s="54">
        <v>771993103</v>
      </c>
      <c r="E199" s="55">
        <v>600626280</v>
      </c>
      <c r="F199" s="55">
        <v>339927000</v>
      </c>
      <c r="G199" s="55">
        <v>0</v>
      </c>
      <c r="H199" s="55">
        <v>0</v>
      </c>
      <c r="I199" s="55">
        <v>3869885</v>
      </c>
      <c r="J199" s="55">
        <v>925011320</v>
      </c>
      <c r="K199" s="55">
        <v>845175319</v>
      </c>
      <c r="L199" s="56">
        <v>3486602907</v>
      </c>
      <c r="M199" s="57">
        <v>522476466</v>
      </c>
      <c r="N199" s="58">
        <v>1092210533</v>
      </c>
      <c r="O199" s="55">
        <v>747378396</v>
      </c>
      <c r="P199" s="58">
        <v>135751738</v>
      </c>
      <c r="Q199" s="58">
        <v>145072376</v>
      </c>
      <c r="R199" s="58"/>
      <c r="S199" s="58">
        <v>561249403</v>
      </c>
      <c r="T199" s="58">
        <v>499454101</v>
      </c>
      <c r="U199" s="56">
        <v>3703593013</v>
      </c>
      <c r="V199" s="59">
        <v>170178608</v>
      </c>
    </row>
    <row r="200" spans="1:22" s="10" customFormat="1" ht="12.75" customHeight="1">
      <c r="A200" s="25"/>
      <c r="B200" s="52" t="s">
        <v>428</v>
      </c>
      <c r="C200" s="53" t="s">
        <v>429</v>
      </c>
      <c r="D200" s="54">
        <v>128191651</v>
      </c>
      <c r="E200" s="55">
        <v>0</v>
      </c>
      <c r="F200" s="55">
        <v>0</v>
      </c>
      <c r="G200" s="55">
        <v>0</v>
      </c>
      <c r="H200" s="55">
        <v>0</v>
      </c>
      <c r="I200" s="55">
        <v>1877503</v>
      </c>
      <c r="J200" s="55">
        <v>0</v>
      </c>
      <c r="K200" s="55">
        <v>53839260</v>
      </c>
      <c r="L200" s="56">
        <v>183908414</v>
      </c>
      <c r="M200" s="57">
        <v>48556868</v>
      </c>
      <c r="N200" s="58">
        <v>71417170</v>
      </c>
      <c r="O200" s="55">
        <v>84509520</v>
      </c>
      <c r="P200" s="58">
        <v>35255211</v>
      </c>
      <c r="Q200" s="58">
        <v>15667741</v>
      </c>
      <c r="R200" s="58"/>
      <c r="S200" s="58">
        <v>186326860</v>
      </c>
      <c r="T200" s="58">
        <v>114369040</v>
      </c>
      <c r="U200" s="56">
        <v>556102410</v>
      </c>
      <c r="V200" s="59">
        <v>0</v>
      </c>
    </row>
    <row r="201" spans="1:22" s="10" customFormat="1" ht="12.75" customHeight="1">
      <c r="A201" s="25"/>
      <c r="B201" s="52" t="s">
        <v>90</v>
      </c>
      <c r="C201" s="53" t="s">
        <v>91</v>
      </c>
      <c r="D201" s="54">
        <v>640885813</v>
      </c>
      <c r="E201" s="55">
        <v>675436378</v>
      </c>
      <c r="F201" s="55">
        <v>34400000</v>
      </c>
      <c r="G201" s="55">
        <v>0</v>
      </c>
      <c r="H201" s="55">
        <v>0</v>
      </c>
      <c r="I201" s="55">
        <v>40000</v>
      </c>
      <c r="J201" s="55">
        <v>336430876</v>
      </c>
      <c r="K201" s="55">
        <v>651217600</v>
      </c>
      <c r="L201" s="56">
        <v>2338410667</v>
      </c>
      <c r="M201" s="57">
        <v>209155146</v>
      </c>
      <c r="N201" s="58">
        <v>905266902</v>
      </c>
      <c r="O201" s="55">
        <v>120211000</v>
      </c>
      <c r="P201" s="58">
        <v>70271760</v>
      </c>
      <c r="Q201" s="58">
        <v>51237000</v>
      </c>
      <c r="R201" s="58"/>
      <c r="S201" s="58">
        <v>351840300</v>
      </c>
      <c r="T201" s="58">
        <v>200030023</v>
      </c>
      <c r="U201" s="56">
        <v>1908012131</v>
      </c>
      <c r="V201" s="59">
        <v>126831700</v>
      </c>
    </row>
    <row r="202" spans="1:22" s="10" customFormat="1" ht="12.75" customHeight="1">
      <c r="A202" s="25"/>
      <c r="B202" s="52" t="s">
        <v>430</v>
      </c>
      <c r="C202" s="53" t="s">
        <v>431</v>
      </c>
      <c r="D202" s="54">
        <v>195089657</v>
      </c>
      <c r="E202" s="55">
        <v>105913221</v>
      </c>
      <c r="F202" s="55">
        <v>7576196</v>
      </c>
      <c r="G202" s="55">
        <v>0</v>
      </c>
      <c r="H202" s="55">
        <v>0</v>
      </c>
      <c r="I202" s="55">
        <v>8569444</v>
      </c>
      <c r="J202" s="55">
        <v>18638630</v>
      </c>
      <c r="K202" s="55">
        <v>106963226</v>
      </c>
      <c r="L202" s="56">
        <v>442750374</v>
      </c>
      <c r="M202" s="57">
        <v>68218578</v>
      </c>
      <c r="N202" s="58">
        <v>159774475</v>
      </c>
      <c r="O202" s="55">
        <v>34854318</v>
      </c>
      <c r="P202" s="58">
        <v>19147727</v>
      </c>
      <c r="Q202" s="58">
        <v>21957151</v>
      </c>
      <c r="R202" s="58"/>
      <c r="S202" s="58">
        <v>106506670</v>
      </c>
      <c r="T202" s="58">
        <v>42311712</v>
      </c>
      <c r="U202" s="56">
        <v>452770631</v>
      </c>
      <c r="V202" s="59">
        <v>60258000</v>
      </c>
    </row>
    <row r="203" spans="1:22" s="10" customFormat="1" ht="12.75" customHeight="1">
      <c r="A203" s="25"/>
      <c r="B203" s="52" t="s">
        <v>432</v>
      </c>
      <c r="C203" s="53" t="s">
        <v>433</v>
      </c>
      <c r="D203" s="54">
        <v>145361034</v>
      </c>
      <c r="E203" s="55">
        <v>102186000</v>
      </c>
      <c r="F203" s="55">
        <v>1066129</v>
      </c>
      <c r="G203" s="55">
        <v>0</v>
      </c>
      <c r="H203" s="55">
        <v>0</v>
      </c>
      <c r="I203" s="55">
        <v>9240765</v>
      </c>
      <c r="J203" s="55">
        <v>54139000</v>
      </c>
      <c r="K203" s="55">
        <v>82556212</v>
      </c>
      <c r="L203" s="56">
        <v>394549140</v>
      </c>
      <c r="M203" s="57">
        <v>54439100</v>
      </c>
      <c r="N203" s="58">
        <v>118474140</v>
      </c>
      <c r="O203" s="55">
        <v>36269486</v>
      </c>
      <c r="P203" s="58">
        <v>11921826</v>
      </c>
      <c r="Q203" s="58">
        <v>11654415</v>
      </c>
      <c r="R203" s="58"/>
      <c r="S203" s="58">
        <v>93326144</v>
      </c>
      <c r="T203" s="58">
        <v>43098210</v>
      </c>
      <c r="U203" s="56">
        <v>369183321</v>
      </c>
      <c r="V203" s="59">
        <v>62242521</v>
      </c>
    </row>
    <row r="204" spans="1:22" s="10" customFormat="1" ht="12.75" customHeight="1">
      <c r="A204" s="25"/>
      <c r="B204" s="52" t="s">
        <v>434</v>
      </c>
      <c r="C204" s="53" t="s">
        <v>435</v>
      </c>
      <c r="D204" s="54">
        <v>152360000</v>
      </c>
      <c r="E204" s="55">
        <v>105732000</v>
      </c>
      <c r="F204" s="55">
        <v>6513000</v>
      </c>
      <c r="G204" s="55">
        <v>0</v>
      </c>
      <c r="H204" s="55">
        <v>0</v>
      </c>
      <c r="I204" s="55">
        <v>17558000</v>
      </c>
      <c r="J204" s="55">
        <v>36518000</v>
      </c>
      <c r="K204" s="55">
        <v>117648000</v>
      </c>
      <c r="L204" s="56">
        <v>436329000</v>
      </c>
      <c r="M204" s="57">
        <v>85412000</v>
      </c>
      <c r="N204" s="58">
        <v>141396000</v>
      </c>
      <c r="O204" s="55">
        <v>30898000</v>
      </c>
      <c r="P204" s="58">
        <v>15057000</v>
      </c>
      <c r="Q204" s="58">
        <v>24618000</v>
      </c>
      <c r="R204" s="58"/>
      <c r="S204" s="58">
        <v>93360174</v>
      </c>
      <c r="T204" s="58">
        <v>50160000</v>
      </c>
      <c r="U204" s="56">
        <v>440901174</v>
      </c>
      <c r="V204" s="59">
        <v>17888826</v>
      </c>
    </row>
    <row r="205" spans="1:22" s="10" customFormat="1" ht="12.75" customHeight="1">
      <c r="A205" s="25"/>
      <c r="B205" s="52" t="s">
        <v>436</v>
      </c>
      <c r="C205" s="53" t="s">
        <v>437</v>
      </c>
      <c r="D205" s="54">
        <v>524980129</v>
      </c>
      <c r="E205" s="55">
        <v>348981811</v>
      </c>
      <c r="F205" s="55">
        <v>71389760</v>
      </c>
      <c r="G205" s="55">
        <v>0</v>
      </c>
      <c r="H205" s="55">
        <v>0</v>
      </c>
      <c r="I205" s="55">
        <v>39987463</v>
      </c>
      <c r="J205" s="55">
        <v>54591612</v>
      </c>
      <c r="K205" s="55">
        <v>410016619</v>
      </c>
      <c r="L205" s="56">
        <v>1449947394</v>
      </c>
      <c r="M205" s="57">
        <v>265528056</v>
      </c>
      <c r="N205" s="58">
        <v>477951408</v>
      </c>
      <c r="O205" s="55">
        <v>159996140</v>
      </c>
      <c r="P205" s="58">
        <v>109995900</v>
      </c>
      <c r="Q205" s="58">
        <v>87771276</v>
      </c>
      <c r="R205" s="58"/>
      <c r="S205" s="58">
        <v>140360396</v>
      </c>
      <c r="T205" s="58">
        <v>139470418</v>
      </c>
      <c r="U205" s="56">
        <v>1381073594</v>
      </c>
      <c r="V205" s="59">
        <v>49185606</v>
      </c>
    </row>
    <row r="206" spans="1:22" s="10" customFormat="1" ht="12.75" customHeight="1">
      <c r="A206" s="25"/>
      <c r="B206" s="52" t="s">
        <v>438</v>
      </c>
      <c r="C206" s="53" t="s">
        <v>439</v>
      </c>
      <c r="D206" s="54">
        <v>283195726</v>
      </c>
      <c r="E206" s="55">
        <v>286833011</v>
      </c>
      <c r="F206" s="55">
        <v>0</v>
      </c>
      <c r="G206" s="55">
        <v>0</v>
      </c>
      <c r="H206" s="55">
        <v>0</v>
      </c>
      <c r="I206" s="55">
        <v>10180382</v>
      </c>
      <c r="J206" s="55">
        <v>48822184</v>
      </c>
      <c r="K206" s="55">
        <v>280901892</v>
      </c>
      <c r="L206" s="56">
        <v>909933195</v>
      </c>
      <c r="M206" s="57">
        <v>150382398</v>
      </c>
      <c r="N206" s="58">
        <v>358701682</v>
      </c>
      <c r="O206" s="55">
        <v>66968168</v>
      </c>
      <c r="P206" s="58">
        <v>47989699</v>
      </c>
      <c r="Q206" s="58">
        <v>29419877</v>
      </c>
      <c r="R206" s="58"/>
      <c r="S206" s="58">
        <v>162619611</v>
      </c>
      <c r="T206" s="58">
        <v>101028618</v>
      </c>
      <c r="U206" s="56">
        <v>917110053</v>
      </c>
      <c r="V206" s="59">
        <v>65570000</v>
      </c>
    </row>
    <row r="207" spans="1:22" s="10" customFormat="1" ht="12.75" customHeight="1">
      <c r="A207" s="25"/>
      <c r="B207" s="52" t="s">
        <v>440</v>
      </c>
      <c r="C207" s="53" t="s">
        <v>441</v>
      </c>
      <c r="D207" s="54">
        <v>275942619</v>
      </c>
      <c r="E207" s="55">
        <v>279144232</v>
      </c>
      <c r="F207" s="55">
        <v>0</v>
      </c>
      <c r="G207" s="55">
        <v>0</v>
      </c>
      <c r="H207" s="55">
        <v>0</v>
      </c>
      <c r="I207" s="55">
        <v>10108035</v>
      </c>
      <c r="J207" s="55">
        <v>50416268</v>
      </c>
      <c r="K207" s="55">
        <v>200326958</v>
      </c>
      <c r="L207" s="56">
        <v>815938112</v>
      </c>
      <c r="M207" s="57">
        <v>85822316</v>
      </c>
      <c r="N207" s="58">
        <v>318902614</v>
      </c>
      <c r="O207" s="55">
        <v>39821071</v>
      </c>
      <c r="P207" s="58">
        <v>20425302</v>
      </c>
      <c r="Q207" s="58">
        <v>23546889</v>
      </c>
      <c r="R207" s="58"/>
      <c r="S207" s="58">
        <v>166900000</v>
      </c>
      <c r="T207" s="58">
        <v>65547126</v>
      </c>
      <c r="U207" s="56">
        <v>720965318</v>
      </c>
      <c r="V207" s="59">
        <v>28166522</v>
      </c>
    </row>
    <row r="208" spans="1:22" s="10" customFormat="1" ht="12.75" customHeight="1">
      <c r="A208" s="25"/>
      <c r="B208" s="52" t="s">
        <v>92</v>
      </c>
      <c r="C208" s="53" t="s">
        <v>93</v>
      </c>
      <c r="D208" s="54">
        <v>837295235</v>
      </c>
      <c r="E208" s="55">
        <v>955223882</v>
      </c>
      <c r="F208" s="55">
        <v>12000000</v>
      </c>
      <c r="G208" s="55">
        <v>0</v>
      </c>
      <c r="H208" s="55">
        <v>0</v>
      </c>
      <c r="I208" s="55">
        <v>176827599</v>
      </c>
      <c r="J208" s="55">
        <v>176942427</v>
      </c>
      <c r="K208" s="55">
        <v>629450114</v>
      </c>
      <c r="L208" s="56">
        <v>2787739257</v>
      </c>
      <c r="M208" s="57">
        <v>383132104</v>
      </c>
      <c r="N208" s="58">
        <v>1454856409</v>
      </c>
      <c r="O208" s="55">
        <v>188038478</v>
      </c>
      <c r="P208" s="58">
        <v>148839631</v>
      </c>
      <c r="Q208" s="58">
        <v>157099527</v>
      </c>
      <c r="R208" s="58"/>
      <c r="S208" s="58">
        <v>301389000</v>
      </c>
      <c r="T208" s="58">
        <v>161677280</v>
      </c>
      <c r="U208" s="56">
        <v>2795032429</v>
      </c>
      <c r="V208" s="59">
        <v>62702000</v>
      </c>
    </row>
    <row r="209" spans="1:22" s="10" customFormat="1" ht="12.75" customHeight="1">
      <c r="A209" s="25"/>
      <c r="B209" s="52" t="s">
        <v>94</v>
      </c>
      <c r="C209" s="53" t="s">
        <v>95</v>
      </c>
      <c r="D209" s="54">
        <v>700468047</v>
      </c>
      <c r="E209" s="55">
        <v>521220053</v>
      </c>
      <c r="F209" s="55">
        <v>31280868</v>
      </c>
      <c r="G209" s="55">
        <v>0</v>
      </c>
      <c r="H209" s="55">
        <v>0</v>
      </c>
      <c r="I209" s="55">
        <v>65154022</v>
      </c>
      <c r="J209" s="55">
        <v>78072053</v>
      </c>
      <c r="K209" s="55">
        <v>745485302</v>
      </c>
      <c r="L209" s="56">
        <v>2141680345</v>
      </c>
      <c r="M209" s="57">
        <v>444888500</v>
      </c>
      <c r="N209" s="58">
        <v>817537900</v>
      </c>
      <c r="O209" s="55">
        <v>194977500</v>
      </c>
      <c r="P209" s="58">
        <v>135455300</v>
      </c>
      <c r="Q209" s="58">
        <v>106277700</v>
      </c>
      <c r="R209" s="58"/>
      <c r="S209" s="58">
        <v>197574000</v>
      </c>
      <c r="T209" s="58">
        <v>275797800</v>
      </c>
      <c r="U209" s="56">
        <v>2172508700</v>
      </c>
      <c r="V209" s="59">
        <v>100702000</v>
      </c>
    </row>
    <row r="210" spans="1:22" s="10" customFormat="1" ht="12.75" customHeight="1">
      <c r="A210" s="25"/>
      <c r="B210" s="52" t="s">
        <v>442</v>
      </c>
      <c r="C210" s="53" t="s">
        <v>443</v>
      </c>
      <c r="D210" s="54">
        <v>378268800</v>
      </c>
      <c r="E210" s="55">
        <v>366207200</v>
      </c>
      <c r="F210" s="55">
        <v>7813700</v>
      </c>
      <c r="G210" s="55">
        <v>0</v>
      </c>
      <c r="H210" s="55">
        <v>0</v>
      </c>
      <c r="I210" s="55">
        <v>23653200</v>
      </c>
      <c r="J210" s="55">
        <v>87313900</v>
      </c>
      <c r="K210" s="55">
        <v>300714431</v>
      </c>
      <c r="L210" s="56">
        <v>1163971231</v>
      </c>
      <c r="M210" s="57">
        <v>166725500</v>
      </c>
      <c r="N210" s="58">
        <v>518372500</v>
      </c>
      <c r="O210" s="55">
        <v>86072100</v>
      </c>
      <c r="P210" s="58">
        <v>86755600</v>
      </c>
      <c r="Q210" s="58">
        <v>47741000</v>
      </c>
      <c r="R210" s="58"/>
      <c r="S210" s="58">
        <v>211349000</v>
      </c>
      <c r="T210" s="58">
        <v>164007675</v>
      </c>
      <c r="U210" s="56">
        <v>1281023375</v>
      </c>
      <c r="V210" s="59">
        <v>76986000</v>
      </c>
    </row>
    <row r="211" spans="1:22" s="10" customFormat="1" ht="12.75" customHeight="1">
      <c r="A211" s="25"/>
      <c r="B211" s="52" t="s">
        <v>444</v>
      </c>
      <c r="C211" s="53" t="s">
        <v>445</v>
      </c>
      <c r="D211" s="54">
        <v>248597210</v>
      </c>
      <c r="E211" s="55">
        <v>418759350</v>
      </c>
      <c r="F211" s="55">
        <v>3919829</v>
      </c>
      <c r="G211" s="55">
        <v>0</v>
      </c>
      <c r="H211" s="55">
        <v>0</v>
      </c>
      <c r="I211" s="55">
        <v>4873516</v>
      </c>
      <c r="J211" s="55">
        <v>21452437</v>
      </c>
      <c r="K211" s="55">
        <v>198378851</v>
      </c>
      <c r="L211" s="56">
        <v>895981193</v>
      </c>
      <c r="M211" s="57">
        <v>67438457</v>
      </c>
      <c r="N211" s="58">
        <v>509941809</v>
      </c>
      <c r="O211" s="55">
        <v>54754329</v>
      </c>
      <c r="P211" s="58">
        <v>24426166</v>
      </c>
      <c r="Q211" s="58">
        <v>20943423</v>
      </c>
      <c r="R211" s="58"/>
      <c r="S211" s="58">
        <v>149066130</v>
      </c>
      <c r="T211" s="58">
        <v>39540740</v>
      </c>
      <c r="U211" s="56">
        <v>866111054</v>
      </c>
      <c r="V211" s="59">
        <v>57040870</v>
      </c>
    </row>
    <row r="212" spans="1:22" s="10" customFormat="1" ht="12.75" customHeight="1">
      <c r="A212" s="25"/>
      <c r="B212" s="52" t="s">
        <v>446</v>
      </c>
      <c r="C212" s="53" t="s">
        <v>447</v>
      </c>
      <c r="D212" s="54">
        <v>286273403</v>
      </c>
      <c r="E212" s="55">
        <v>85262856</v>
      </c>
      <c r="F212" s="55">
        <v>26966400</v>
      </c>
      <c r="G212" s="55">
        <v>0</v>
      </c>
      <c r="H212" s="55">
        <v>0</v>
      </c>
      <c r="I212" s="55">
        <v>17423203</v>
      </c>
      <c r="J212" s="55">
        <v>89413159</v>
      </c>
      <c r="K212" s="55">
        <v>174928874</v>
      </c>
      <c r="L212" s="56">
        <v>680267895</v>
      </c>
      <c r="M212" s="57">
        <v>131439017</v>
      </c>
      <c r="N212" s="58">
        <v>116255269</v>
      </c>
      <c r="O212" s="55">
        <v>83664542</v>
      </c>
      <c r="P212" s="58">
        <v>40560844</v>
      </c>
      <c r="Q212" s="58">
        <v>40787524</v>
      </c>
      <c r="R212" s="58"/>
      <c r="S212" s="58">
        <v>151570740</v>
      </c>
      <c r="T212" s="58">
        <v>95753865</v>
      </c>
      <c r="U212" s="56">
        <v>660031801</v>
      </c>
      <c r="V212" s="59">
        <v>56016260</v>
      </c>
    </row>
    <row r="213" spans="1:22" s="10" customFormat="1" ht="12.75" customHeight="1">
      <c r="A213" s="25"/>
      <c r="B213" s="52" t="s">
        <v>448</v>
      </c>
      <c r="C213" s="53" t="s">
        <v>449</v>
      </c>
      <c r="D213" s="54">
        <v>495729381</v>
      </c>
      <c r="E213" s="55">
        <v>313125882</v>
      </c>
      <c r="F213" s="55">
        <v>0</v>
      </c>
      <c r="G213" s="55">
        <v>0</v>
      </c>
      <c r="H213" s="55">
        <v>0</v>
      </c>
      <c r="I213" s="55">
        <v>52351670</v>
      </c>
      <c r="J213" s="55">
        <v>28955469</v>
      </c>
      <c r="K213" s="55">
        <v>581623150</v>
      </c>
      <c r="L213" s="56">
        <v>1471785552</v>
      </c>
      <c r="M213" s="57">
        <v>288401976</v>
      </c>
      <c r="N213" s="58">
        <v>463064100</v>
      </c>
      <c r="O213" s="55">
        <v>141638000</v>
      </c>
      <c r="P213" s="58">
        <v>87000100</v>
      </c>
      <c r="Q213" s="58">
        <v>76601700</v>
      </c>
      <c r="R213" s="58"/>
      <c r="S213" s="58">
        <v>154275200</v>
      </c>
      <c r="T213" s="58">
        <v>212601450</v>
      </c>
      <c r="U213" s="56">
        <v>1423582526</v>
      </c>
      <c r="V213" s="59">
        <v>31628000</v>
      </c>
    </row>
    <row r="214" spans="1:22" s="10" customFormat="1" ht="12.75" customHeight="1">
      <c r="A214" s="25"/>
      <c r="B214" s="52" t="s">
        <v>450</v>
      </c>
      <c r="C214" s="53" t="s">
        <v>451</v>
      </c>
      <c r="D214" s="54">
        <v>176609179</v>
      </c>
      <c r="E214" s="55">
        <v>104305200</v>
      </c>
      <c r="F214" s="55">
        <v>224500</v>
      </c>
      <c r="G214" s="55">
        <v>0</v>
      </c>
      <c r="H214" s="55">
        <v>0</v>
      </c>
      <c r="I214" s="55">
        <v>10689200</v>
      </c>
      <c r="J214" s="55">
        <v>11072400</v>
      </c>
      <c r="K214" s="55">
        <v>110448252</v>
      </c>
      <c r="L214" s="56">
        <v>413348731</v>
      </c>
      <c r="M214" s="57">
        <v>84847200</v>
      </c>
      <c r="N214" s="58">
        <v>156329000</v>
      </c>
      <c r="O214" s="55">
        <v>34551300</v>
      </c>
      <c r="P214" s="58">
        <v>14504600</v>
      </c>
      <c r="Q214" s="58">
        <v>21791400</v>
      </c>
      <c r="R214" s="58"/>
      <c r="S214" s="58">
        <v>67351950</v>
      </c>
      <c r="T214" s="58">
        <v>37508100</v>
      </c>
      <c r="U214" s="56">
        <v>416883550</v>
      </c>
      <c r="V214" s="59">
        <v>13982550</v>
      </c>
    </row>
    <row r="215" spans="1:22" s="10" customFormat="1" ht="12.75" customHeight="1">
      <c r="A215" s="25"/>
      <c r="B215" s="52" t="s">
        <v>452</v>
      </c>
      <c r="C215" s="53" t="s">
        <v>453</v>
      </c>
      <c r="D215" s="54">
        <v>135801261</v>
      </c>
      <c r="E215" s="55">
        <v>83671246</v>
      </c>
      <c r="F215" s="55">
        <v>0</v>
      </c>
      <c r="G215" s="55">
        <v>0</v>
      </c>
      <c r="H215" s="55">
        <v>0</v>
      </c>
      <c r="I215" s="55">
        <v>5757556</v>
      </c>
      <c r="J215" s="55">
        <v>36921200</v>
      </c>
      <c r="K215" s="55">
        <v>107616761</v>
      </c>
      <c r="L215" s="56">
        <v>369768024</v>
      </c>
      <c r="M215" s="57">
        <v>48620380</v>
      </c>
      <c r="N215" s="58">
        <v>103947693</v>
      </c>
      <c r="O215" s="55">
        <v>22389199</v>
      </c>
      <c r="P215" s="58">
        <v>20124572</v>
      </c>
      <c r="Q215" s="58">
        <v>14337845</v>
      </c>
      <c r="R215" s="58"/>
      <c r="S215" s="58">
        <v>71878043</v>
      </c>
      <c r="T215" s="58">
        <v>65792955</v>
      </c>
      <c r="U215" s="56">
        <v>347090687</v>
      </c>
      <c r="V215" s="59">
        <v>13351957</v>
      </c>
    </row>
    <row r="216" spans="1:22" s="10" customFormat="1" ht="12.75" customHeight="1">
      <c r="A216" s="25"/>
      <c r="B216" s="52" t="s">
        <v>454</v>
      </c>
      <c r="C216" s="53" t="s">
        <v>455</v>
      </c>
      <c r="D216" s="54">
        <v>69470821</v>
      </c>
      <c r="E216" s="55">
        <v>47215910</v>
      </c>
      <c r="F216" s="55">
        <v>940000</v>
      </c>
      <c r="G216" s="55">
        <v>0</v>
      </c>
      <c r="H216" s="55">
        <v>0</v>
      </c>
      <c r="I216" s="55">
        <v>230900</v>
      </c>
      <c r="J216" s="55">
        <v>13706480</v>
      </c>
      <c r="K216" s="55">
        <v>62165800</v>
      </c>
      <c r="L216" s="56">
        <v>193729911</v>
      </c>
      <c r="M216" s="57">
        <v>23106540</v>
      </c>
      <c r="N216" s="58">
        <v>63120050</v>
      </c>
      <c r="O216" s="55">
        <v>24866300</v>
      </c>
      <c r="P216" s="58">
        <v>8326700</v>
      </c>
      <c r="Q216" s="58">
        <v>7656730</v>
      </c>
      <c r="R216" s="58"/>
      <c r="S216" s="58">
        <v>51095560</v>
      </c>
      <c r="T216" s="58">
        <v>16175070</v>
      </c>
      <c r="U216" s="56">
        <v>194346950</v>
      </c>
      <c r="V216" s="59">
        <v>36881850</v>
      </c>
    </row>
    <row r="217" spans="1:22" s="10" customFormat="1" ht="12.75" customHeight="1">
      <c r="A217" s="25"/>
      <c r="B217" s="52" t="s">
        <v>456</v>
      </c>
      <c r="C217" s="53" t="s">
        <v>457</v>
      </c>
      <c r="D217" s="54">
        <v>226518593</v>
      </c>
      <c r="E217" s="55">
        <v>134810351</v>
      </c>
      <c r="F217" s="55">
        <v>415629</v>
      </c>
      <c r="G217" s="55">
        <v>0</v>
      </c>
      <c r="H217" s="55">
        <v>0</v>
      </c>
      <c r="I217" s="55">
        <v>26677025</v>
      </c>
      <c r="J217" s="55">
        <v>57971396</v>
      </c>
      <c r="K217" s="55">
        <v>205907721</v>
      </c>
      <c r="L217" s="56">
        <v>652300715</v>
      </c>
      <c r="M217" s="57">
        <v>113048831</v>
      </c>
      <c r="N217" s="58">
        <v>187116591</v>
      </c>
      <c r="O217" s="55">
        <v>49242879</v>
      </c>
      <c r="P217" s="58">
        <v>27809793</v>
      </c>
      <c r="Q217" s="58">
        <v>33730798</v>
      </c>
      <c r="R217" s="58"/>
      <c r="S217" s="58">
        <v>112882100</v>
      </c>
      <c r="T217" s="58">
        <v>108861830</v>
      </c>
      <c r="U217" s="56">
        <v>632692822</v>
      </c>
      <c r="V217" s="59">
        <v>14290900</v>
      </c>
    </row>
    <row r="218" spans="1:22" s="10" customFormat="1" ht="12.75" customHeight="1">
      <c r="A218" s="25"/>
      <c r="B218" s="52" t="s">
        <v>458</v>
      </c>
      <c r="C218" s="53" t="s">
        <v>459</v>
      </c>
      <c r="D218" s="54">
        <v>418605486</v>
      </c>
      <c r="E218" s="55">
        <v>410797337</v>
      </c>
      <c r="F218" s="55">
        <v>0</v>
      </c>
      <c r="G218" s="55">
        <v>0</v>
      </c>
      <c r="H218" s="55">
        <v>0</v>
      </c>
      <c r="I218" s="55">
        <v>15077132</v>
      </c>
      <c r="J218" s="55">
        <v>51737400</v>
      </c>
      <c r="K218" s="55">
        <v>543937912</v>
      </c>
      <c r="L218" s="56">
        <v>1440155267</v>
      </c>
      <c r="M218" s="57">
        <v>207205207</v>
      </c>
      <c r="N218" s="58">
        <v>548091317</v>
      </c>
      <c r="O218" s="55">
        <v>138423608</v>
      </c>
      <c r="P218" s="58">
        <v>84107043</v>
      </c>
      <c r="Q218" s="58">
        <v>72103467</v>
      </c>
      <c r="R218" s="58"/>
      <c r="S218" s="58">
        <v>194586854</v>
      </c>
      <c r="T218" s="58">
        <v>95006543</v>
      </c>
      <c r="U218" s="56">
        <v>1339524039</v>
      </c>
      <c r="V218" s="59">
        <v>57827267</v>
      </c>
    </row>
    <row r="219" spans="1:22" s="10" customFormat="1" ht="12.75" customHeight="1">
      <c r="A219" s="25"/>
      <c r="B219" s="52" t="s">
        <v>96</v>
      </c>
      <c r="C219" s="53" t="s">
        <v>97</v>
      </c>
      <c r="D219" s="54">
        <v>720816190</v>
      </c>
      <c r="E219" s="55">
        <v>603709130</v>
      </c>
      <c r="F219" s="55">
        <v>2103700</v>
      </c>
      <c r="G219" s="55">
        <v>0</v>
      </c>
      <c r="H219" s="55">
        <v>0</v>
      </c>
      <c r="I219" s="55">
        <v>51279833</v>
      </c>
      <c r="J219" s="55">
        <v>83425480</v>
      </c>
      <c r="K219" s="55">
        <v>1136650442</v>
      </c>
      <c r="L219" s="56">
        <v>2597984775</v>
      </c>
      <c r="M219" s="57">
        <v>353194000</v>
      </c>
      <c r="N219" s="58">
        <v>900553660</v>
      </c>
      <c r="O219" s="55">
        <v>158583140</v>
      </c>
      <c r="P219" s="58">
        <v>127629200</v>
      </c>
      <c r="Q219" s="58">
        <v>106309380</v>
      </c>
      <c r="R219" s="58"/>
      <c r="S219" s="58">
        <v>568824400</v>
      </c>
      <c r="T219" s="58">
        <v>359993347</v>
      </c>
      <c r="U219" s="56">
        <v>2575087127</v>
      </c>
      <c r="V219" s="59">
        <v>87618505</v>
      </c>
    </row>
    <row r="220" spans="1:22" s="10" customFormat="1" ht="12.75" customHeight="1">
      <c r="A220" s="25"/>
      <c r="B220" s="52" t="s">
        <v>460</v>
      </c>
      <c r="C220" s="53" t="s">
        <v>461</v>
      </c>
      <c r="D220" s="54">
        <v>314510067</v>
      </c>
      <c r="E220" s="55">
        <v>201826219</v>
      </c>
      <c r="F220" s="55">
        <v>0</v>
      </c>
      <c r="G220" s="55">
        <v>0</v>
      </c>
      <c r="H220" s="55">
        <v>0</v>
      </c>
      <c r="I220" s="55">
        <v>5098619</v>
      </c>
      <c r="J220" s="55">
        <v>23931280</v>
      </c>
      <c r="K220" s="55">
        <v>177716233</v>
      </c>
      <c r="L220" s="56">
        <v>723082418</v>
      </c>
      <c r="M220" s="57">
        <v>110507527</v>
      </c>
      <c r="N220" s="58">
        <v>292688421</v>
      </c>
      <c r="O220" s="55">
        <v>75976117</v>
      </c>
      <c r="P220" s="58">
        <v>42371341</v>
      </c>
      <c r="Q220" s="58">
        <v>22554973</v>
      </c>
      <c r="R220" s="58"/>
      <c r="S220" s="58">
        <v>101870125</v>
      </c>
      <c r="T220" s="58">
        <v>62921390</v>
      </c>
      <c r="U220" s="56">
        <v>708889894</v>
      </c>
      <c r="V220" s="59">
        <v>70177875</v>
      </c>
    </row>
    <row r="221" spans="1:22" s="10" customFormat="1" ht="12.75" customHeight="1">
      <c r="A221" s="25"/>
      <c r="B221" s="52" t="s">
        <v>462</v>
      </c>
      <c r="C221" s="53" t="s">
        <v>463</v>
      </c>
      <c r="D221" s="54">
        <v>308481894</v>
      </c>
      <c r="E221" s="55">
        <v>163893171</v>
      </c>
      <c r="F221" s="55">
        <v>1235960</v>
      </c>
      <c r="G221" s="55">
        <v>0</v>
      </c>
      <c r="H221" s="55">
        <v>0</v>
      </c>
      <c r="I221" s="55">
        <v>8596758</v>
      </c>
      <c r="J221" s="55">
        <v>92223203</v>
      </c>
      <c r="K221" s="55">
        <v>228742229</v>
      </c>
      <c r="L221" s="56">
        <v>803173215</v>
      </c>
      <c r="M221" s="57">
        <v>164269410</v>
      </c>
      <c r="N221" s="58">
        <v>201181573</v>
      </c>
      <c r="O221" s="55">
        <v>94146789</v>
      </c>
      <c r="P221" s="58">
        <v>84228501</v>
      </c>
      <c r="Q221" s="58">
        <v>51829535</v>
      </c>
      <c r="R221" s="58"/>
      <c r="S221" s="58">
        <v>181979998</v>
      </c>
      <c r="T221" s="58">
        <v>93474963</v>
      </c>
      <c r="U221" s="56">
        <v>871110769</v>
      </c>
      <c r="V221" s="59">
        <v>48709000</v>
      </c>
    </row>
    <row r="222" spans="1:22" s="10" customFormat="1" ht="12.75" customHeight="1">
      <c r="A222" s="25"/>
      <c r="B222" s="52" t="s">
        <v>464</v>
      </c>
      <c r="C222" s="53" t="s">
        <v>465</v>
      </c>
      <c r="D222" s="54">
        <v>324860058</v>
      </c>
      <c r="E222" s="55">
        <v>236131029</v>
      </c>
      <c r="F222" s="55">
        <v>0</v>
      </c>
      <c r="G222" s="55">
        <v>0</v>
      </c>
      <c r="H222" s="55">
        <v>0</v>
      </c>
      <c r="I222" s="55">
        <v>40770437</v>
      </c>
      <c r="J222" s="55">
        <v>142220092</v>
      </c>
      <c r="K222" s="55">
        <v>314964943</v>
      </c>
      <c r="L222" s="56">
        <v>1058946559</v>
      </c>
      <c r="M222" s="57">
        <v>267855826</v>
      </c>
      <c r="N222" s="58">
        <v>324507135</v>
      </c>
      <c r="O222" s="55">
        <v>85677246</v>
      </c>
      <c r="P222" s="58">
        <v>41921722</v>
      </c>
      <c r="Q222" s="58">
        <v>44741199</v>
      </c>
      <c r="R222" s="58"/>
      <c r="S222" s="58">
        <v>139111750</v>
      </c>
      <c r="T222" s="58">
        <v>193639950</v>
      </c>
      <c r="U222" s="56">
        <v>1097454828</v>
      </c>
      <c r="V222" s="59">
        <v>51463250</v>
      </c>
    </row>
    <row r="223" spans="1:22" s="10" customFormat="1" ht="12.75" customHeight="1">
      <c r="A223" s="25"/>
      <c r="B223" s="52" t="s">
        <v>466</v>
      </c>
      <c r="C223" s="53" t="s">
        <v>467</v>
      </c>
      <c r="D223" s="54">
        <v>35213544</v>
      </c>
      <c r="E223" s="55">
        <v>10011120</v>
      </c>
      <c r="F223" s="55">
        <v>0</v>
      </c>
      <c r="G223" s="55">
        <v>0</v>
      </c>
      <c r="H223" s="55">
        <v>0</v>
      </c>
      <c r="I223" s="55">
        <v>842700</v>
      </c>
      <c r="J223" s="55">
        <v>26270832</v>
      </c>
      <c r="K223" s="55">
        <v>31361500</v>
      </c>
      <c r="L223" s="56">
        <v>103699696</v>
      </c>
      <c r="M223" s="57">
        <v>5159700</v>
      </c>
      <c r="N223" s="58">
        <v>17393048</v>
      </c>
      <c r="O223" s="55">
        <v>6404208</v>
      </c>
      <c r="P223" s="58">
        <v>1779892</v>
      </c>
      <c r="Q223" s="58">
        <v>1981200</v>
      </c>
      <c r="R223" s="58"/>
      <c r="S223" s="58">
        <v>29137000</v>
      </c>
      <c r="T223" s="58">
        <v>37613008</v>
      </c>
      <c r="U223" s="56">
        <v>99468056</v>
      </c>
      <c r="V223" s="59">
        <v>8526500</v>
      </c>
    </row>
    <row r="224" spans="1:22" s="10" customFormat="1" ht="12.75" customHeight="1">
      <c r="A224" s="25"/>
      <c r="B224" s="52" t="s">
        <v>468</v>
      </c>
      <c r="C224" s="53" t="s">
        <v>469</v>
      </c>
      <c r="D224" s="54">
        <v>27947759</v>
      </c>
      <c r="E224" s="55">
        <v>13280448</v>
      </c>
      <c r="F224" s="55">
        <v>0</v>
      </c>
      <c r="G224" s="55">
        <v>0</v>
      </c>
      <c r="H224" s="55">
        <v>0</v>
      </c>
      <c r="I224" s="55">
        <v>2559000</v>
      </c>
      <c r="J224" s="55">
        <v>7550854</v>
      </c>
      <c r="K224" s="55">
        <v>25060988</v>
      </c>
      <c r="L224" s="56">
        <v>76399049</v>
      </c>
      <c r="M224" s="57">
        <v>5174699</v>
      </c>
      <c r="N224" s="58">
        <v>18784543</v>
      </c>
      <c r="O224" s="55">
        <v>4891288</v>
      </c>
      <c r="P224" s="58">
        <v>3613299</v>
      </c>
      <c r="Q224" s="58">
        <v>1821201</v>
      </c>
      <c r="R224" s="58"/>
      <c r="S224" s="58">
        <v>33463800</v>
      </c>
      <c r="T224" s="58">
        <v>8734002</v>
      </c>
      <c r="U224" s="56">
        <v>76482832</v>
      </c>
      <c r="V224" s="59">
        <v>9558200</v>
      </c>
    </row>
    <row r="225" spans="1:22" s="10" customFormat="1" ht="12.75" customHeight="1">
      <c r="A225" s="25"/>
      <c r="B225" s="52" t="s">
        <v>470</v>
      </c>
      <c r="C225" s="53" t="s">
        <v>471</v>
      </c>
      <c r="D225" s="54">
        <v>139554379</v>
      </c>
      <c r="E225" s="55">
        <v>78075932</v>
      </c>
      <c r="F225" s="55">
        <v>9550600</v>
      </c>
      <c r="G225" s="55">
        <v>0</v>
      </c>
      <c r="H225" s="55">
        <v>0</v>
      </c>
      <c r="I225" s="55">
        <v>1739200</v>
      </c>
      <c r="J225" s="55">
        <v>58720160</v>
      </c>
      <c r="K225" s="55">
        <v>91804178</v>
      </c>
      <c r="L225" s="56">
        <v>379444449</v>
      </c>
      <c r="M225" s="57">
        <v>45095697</v>
      </c>
      <c r="N225" s="58">
        <v>96699128</v>
      </c>
      <c r="O225" s="55">
        <v>25910560</v>
      </c>
      <c r="P225" s="58">
        <v>20708075</v>
      </c>
      <c r="Q225" s="58">
        <v>11181715</v>
      </c>
      <c r="R225" s="58"/>
      <c r="S225" s="58">
        <v>91702300</v>
      </c>
      <c r="T225" s="58">
        <v>73195230</v>
      </c>
      <c r="U225" s="56">
        <v>364492705</v>
      </c>
      <c r="V225" s="59">
        <v>20449700</v>
      </c>
    </row>
    <row r="226" spans="1:23" s="10" customFormat="1" ht="12.75" customHeight="1">
      <c r="A226" s="26"/>
      <c r="B226" s="61" t="s">
        <v>629</v>
      </c>
      <c r="C226" s="62"/>
      <c r="D226" s="63">
        <f aca="true" t="shared" si="1" ref="D226:V226">SUM(D21:D225)</f>
        <v>52448491684</v>
      </c>
      <c r="E226" s="64">
        <f t="shared" si="1"/>
        <v>35731160806</v>
      </c>
      <c r="F226" s="64">
        <f t="shared" si="1"/>
        <v>6961914098</v>
      </c>
      <c r="G226" s="64">
        <f t="shared" si="1"/>
        <v>0</v>
      </c>
      <c r="H226" s="64">
        <f t="shared" si="1"/>
        <v>0</v>
      </c>
      <c r="I226" s="64">
        <f t="shared" si="1"/>
        <v>3226565472</v>
      </c>
      <c r="J226" s="64">
        <f t="shared" si="1"/>
        <v>14243110654</v>
      </c>
      <c r="K226" s="64">
        <f t="shared" si="1"/>
        <v>48981152839</v>
      </c>
      <c r="L226" s="65">
        <f t="shared" si="1"/>
        <v>161592395553</v>
      </c>
      <c r="M226" s="66">
        <f t="shared" si="1"/>
        <v>25778263138</v>
      </c>
      <c r="N226" s="67">
        <f t="shared" si="1"/>
        <v>48044642725</v>
      </c>
      <c r="O226" s="64">
        <f t="shared" si="1"/>
        <v>14298964502</v>
      </c>
      <c r="P226" s="67">
        <f t="shared" si="1"/>
        <v>5663881118</v>
      </c>
      <c r="Q226" s="67">
        <f t="shared" si="1"/>
        <v>5598404040</v>
      </c>
      <c r="R226" s="67">
        <f t="shared" si="1"/>
        <v>0</v>
      </c>
      <c r="S226" s="67">
        <f t="shared" si="1"/>
        <v>46270147465</v>
      </c>
      <c r="T226" s="67">
        <f t="shared" si="1"/>
        <v>15716279414</v>
      </c>
      <c r="U226" s="65">
        <f t="shared" si="1"/>
        <v>161370582402</v>
      </c>
      <c r="V226" s="59">
        <f t="shared" si="1"/>
        <v>16665983299</v>
      </c>
      <c r="W226" s="59">
        <f>U226-V226</f>
        <v>144704599103</v>
      </c>
    </row>
    <row r="227" spans="1:22" s="10" customFormat="1" ht="12.75" customHeight="1">
      <c r="A227" s="25"/>
      <c r="B227" s="52"/>
      <c r="C227" s="53"/>
      <c r="D227" s="54"/>
      <c r="E227" s="55"/>
      <c r="F227" s="55"/>
      <c r="G227" s="55"/>
      <c r="H227" s="55"/>
      <c r="I227" s="55"/>
      <c r="J227" s="55"/>
      <c r="K227" s="55"/>
      <c r="L227" s="56"/>
      <c r="M227" s="57"/>
      <c r="N227" s="58"/>
      <c r="O227" s="55"/>
      <c r="P227" s="58"/>
      <c r="Q227" s="58"/>
      <c r="R227" s="58"/>
      <c r="S227" s="58"/>
      <c r="T227" s="58"/>
      <c r="U227" s="56"/>
      <c r="V227" s="59"/>
    </row>
    <row r="228" spans="1:22" s="10" customFormat="1" ht="12.75" customHeight="1">
      <c r="A228" s="19"/>
      <c r="B228" s="99" t="s">
        <v>472</v>
      </c>
      <c r="C228" s="100"/>
      <c r="D228" s="101"/>
      <c r="E228" s="102"/>
      <c r="F228" s="102"/>
      <c r="G228" s="102"/>
      <c r="H228" s="102"/>
      <c r="I228" s="102"/>
      <c r="J228" s="102"/>
      <c r="K228" s="102"/>
      <c r="L228" s="103"/>
      <c r="M228" s="101"/>
      <c r="N228" s="102"/>
      <c r="O228" s="102"/>
      <c r="P228" s="102"/>
      <c r="Q228" s="102"/>
      <c r="R228" s="102"/>
      <c r="S228" s="102"/>
      <c r="T228" s="102"/>
      <c r="U228" s="103"/>
      <c r="V228" s="59"/>
    </row>
    <row r="229" spans="1:22" s="10" customFormat="1" ht="12.75" customHeight="1">
      <c r="A229" s="25"/>
      <c r="B229" s="52"/>
      <c r="C229" s="53"/>
      <c r="D229" s="54"/>
      <c r="E229" s="55"/>
      <c r="F229" s="55"/>
      <c r="G229" s="55"/>
      <c r="H229" s="55"/>
      <c r="I229" s="55"/>
      <c r="J229" s="55"/>
      <c r="K229" s="55"/>
      <c r="L229" s="56"/>
      <c r="M229" s="57"/>
      <c r="N229" s="58"/>
      <c r="O229" s="55"/>
      <c r="P229" s="58"/>
      <c r="Q229" s="58"/>
      <c r="R229" s="58"/>
      <c r="S229" s="58"/>
      <c r="T229" s="58"/>
      <c r="U229" s="56"/>
      <c r="V229" s="59"/>
    </row>
    <row r="230" spans="1:22" s="10" customFormat="1" ht="12.75" customHeight="1">
      <c r="A230" s="25"/>
      <c r="B230" s="52" t="s">
        <v>473</v>
      </c>
      <c r="C230" s="53" t="s">
        <v>474</v>
      </c>
      <c r="D230" s="54">
        <v>249855367</v>
      </c>
      <c r="E230" s="55">
        <v>0</v>
      </c>
      <c r="F230" s="55">
        <v>16358324</v>
      </c>
      <c r="G230" s="55">
        <v>0</v>
      </c>
      <c r="H230" s="55">
        <v>0</v>
      </c>
      <c r="I230" s="55">
        <v>101585</v>
      </c>
      <c r="J230" s="55">
        <v>813050</v>
      </c>
      <c r="K230" s="55">
        <v>193722069</v>
      </c>
      <c r="L230" s="56">
        <v>460850395</v>
      </c>
      <c r="M230" s="57">
        <v>0</v>
      </c>
      <c r="N230" s="58">
        <v>1000922</v>
      </c>
      <c r="O230" s="55">
        <v>118180532</v>
      </c>
      <c r="P230" s="58">
        <v>106450</v>
      </c>
      <c r="Q230" s="58">
        <v>75572</v>
      </c>
      <c r="R230" s="58"/>
      <c r="S230" s="58">
        <v>29528000</v>
      </c>
      <c r="T230" s="58">
        <v>293167521</v>
      </c>
      <c r="U230" s="56">
        <v>442058997</v>
      </c>
      <c r="V230" s="59">
        <v>0</v>
      </c>
    </row>
    <row r="231" spans="1:22" s="10" customFormat="1" ht="12.75" customHeight="1">
      <c r="A231" s="25"/>
      <c r="B231" s="52" t="s">
        <v>475</v>
      </c>
      <c r="C231" s="53" t="s">
        <v>476</v>
      </c>
      <c r="D231" s="54">
        <v>65740626</v>
      </c>
      <c r="E231" s="55">
        <v>0</v>
      </c>
      <c r="F231" s="55">
        <v>0</v>
      </c>
      <c r="G231" s="55">
        <v>0</v>
      </c>
      <c r="H231" s="55">
        <v>0</v>
      </c>
      <c r="I231" s="55">
        <v>0</v>
      </c>
      <c r="J231" s="55">
        <v>0</v>
      </c>
      <c r="K231" s="55">
        <v>95171837</v>
      </c>
      <c r="L231" s="56">
        <v>160912463</v>
      </c>
      <c r="M231" s="57">
        <v>0</v>
      </c>
      <c r="N231" s="58">
        <v>0</v>
      </c>
      <c r="O231" s="55">
        <v>0</v>
      </c>
      <c r="P231" s="58">
        <v>0</v>
      </c>
      <c r="Q231" s="58">
        <v>0</v>
      </c>
      <c r="R231" s="58"/>
      <c r="S231" s="58">
        <v>104590000</v>
      </c>
      <c r="T231" s="58">
        <v>56322462</v>
      </c>
      <c r="U231" s="56">
        <v>160912462</v>
      </c>
      <c r="V231" s="59">
        <v>0</v>
      </c>
    </row>
    <row r="232" spans="1:22" s="10" customFormat="1" ht="12.75" customHeight="1">
      <c r="A232" s="25"/>
      <c r="B232" s="52" t="s">
        <v>477</v>
      </c>
      <c r="C232" s="53" t="s">
        <v>478</v>
      </c>
      <c r="D232" s="54">
        <v>830004581</v>
      </c>
      <c r="E232" s="55">
        <v>0</v>
      </c>
      <c r="F232" s="55">
        <v>123766285</v>
      </c>
      <c r="G232" s="55">
        <v>0</v>
      </c>
      <c r="H232" s="55">
        <v>0</v>
      </c>
      <c r="I232" s="55">
        <v>1761120</v>
      </c>
      <c r="J232" s="55">
        <v>225635337</v>
      </c>
      <c r="K232" s="55">
        <v>464845800</v>
      </c>
      <c r="L232" s="56">
        <v>1646013123</v>
      </c>
      <c r="M232" s="57">
        <v>0</v>
      </c>
      <c r="N232" s="58">
        <v>0</v>
      </c>
      <c r="O232" s="55">
        <v>391992991</v>
      </c>
      <c r="P232" s="58">
        <v>143505951</v>
      </c>
      <c r="Q232" s="58">
        <v>7683457</v>
      </c>
      <c r="R232" s="58"/>
      <c r="S232" s="58">
        <v>566555588</v>
      </c>
      <c r="T232" s="58">
        <v>602538186</v>
      </c>
      <c r="U232" s="56">
        <v>1712276173</v>
      </c>
      <c r="V232" s="59">
        <v>507177894</v>
      </c>
    </row>
    <row r="233" spans="1:22" s="10" customFormat="1" ht="12.75" customHeight="1">
      <c r="A233" s="25"/>
      <c r="B233" s="52" t="s">
        <v>479</v>
      </c>
      <c r="C233" s="53" t="s">
        <v>480</v>
      </c>
      <c r="D233" s="54">
        <v>425617550</v>
      </c>
      <c r="E233" s="55">
        <v>0</v>
      </c>
      <c r="F233" s="55">
        <v>19506351</v>
      </c>
      <c r="G233" s="55">
        <v>0</v>
      </c>
      <c r="H233" s="55">
        <v>0</v>
      </c>
      <c r="I233" s="55">
        <v>581600</v>
      </c>
      <c r="J233" s="55">
        <v>140320858</v>
      </c>
      <c r="K233" s="55">
        <v>558749808</v>
      </c>
      <c r="L233" s="56">
        <v>1144776167</v>
      </c>
      <c r="M233" s="57">
        <v>0</v>
      </c>
      <c r="N233" s="58">
        <v>0</v>
      </c>
      <c r="O233" s="55">
        <v>282798293</v>
      </c>
      <c r="P233" s="58">
        <v>69248098</v>
      </c>
      <c r="Q233" s="58">
        <v>0</v>
      </c>
      <c r="R233" s="58"/>
      <c r="S233" s="58">
        <v>747007481</v>
      </c>
      <c r="T233" s="58">
        <v>177770724</v>
      </c>
      <c r="U233" s="56">
        <v>1276824596</v>
      </c>
      <c r="V233" s="59">
        <v>446946000</v>
      </c>
    </row>
    <row r="234" spans="1:22" s="10" customFormat="1" ht="12.75" customHeight="1">
      <c r="A234" s="25"/>
      <c r="B234" s="60" t="s">
        <v>481</v>
      </c>
      <c r="C234" s="53" t="s">
        <v>482</v>
      </c>
      <c r="D234" s="54">
        <v>246773359</v>
      </c>
      <c r="E234" s="55">
        <v>0</v>
      </c>
      <c r="F234" s="55">
        <v>9000000</v>
      </c>
      <c r="G234" s="55">
        <v>0</v>
      </c>
      <c r="H234" s="55">
        <v>0</v>
      </c>
      <c r="I234" s="55">
        <v>5867279</v>
      </c>
      <c r="J234" s="55">
        <v>86917574</v>
      </c>
      <c r="K234" s="55">
        <v>183994393</v>
      </c>
      <c r="L234" s="56">
        <v>532552605</v>
      </c>
      <c r="M234" s="57">
        <v>0</v>
      </c>
      <c r="N234" s="58">
        <v>0</v>
      </c>
      <c r="O234" s="55">
        <v>161671653</v>
      </c>
      <c r="P234" s="58">
        <v>37298570</v>
      </c>
      <c r="Q234" s="58">
        <v>0</v>
      </c>
      <c r="R234" s="58"/>
      <c r="S234" s="58">
        <v>368308001</v>
      </c>
      <c r="T234" s="58">
        <v>64954332</v>
      </c>
      <c r="U234" s="56">
        <v>632232556</v>
      </c>
      <c r="V234" s="59">
        <v>389325000</v>
      </c>
    </row>
    <row r="235" spans="1:22" s="10" customFormat="1" ht="12.75" customHeight="1">
      <c r="A235" s="25"/>
      <c r="B235" s="52" t="s">
        <v>483</v>
      </c>
      <c r="C235" s="53" t="s">
        <v>484</v>
      </c>
      <c r="D235" s="54">
        <v>792745020</v>
      </c>
      <c r="E235" s="55">
        <v>0</v>
      </c>
      <c r="F235" s="55">
        <v>40869089</v>
      </c>
      <c r="G235" s="55">
        <v>0</v>
      </c>
      <c r="H235" s="55">
        <v>0</v>
      </c>
      <c r="I235" s="55">
        <v>0</v>
      </c>
      <c r="J235" s="55">
        <v>179905916</v>
      </c>
      <c r="K235" s="55">
        <v>850487236</v>
      </c>
      <c r="L235" s="56">
        <v>1864007261</v>
      </c>
      <c r="M235" s="57">
        <v>0</v>
      </c>
      <c r="N235" s="58">
        <v>0</v>
      </c>
      <c r="O235" s="55">
        <v>263969349</v>
      </c>
      <c r="P235" s="58">
        <v>126520346</v>
      </c>
      <c r="Q235" s="58">
        <v>0</v>
      </c>
      <c r="R235" s="58"/>
      <c r="S235" s="58">
        <v>1104844272</v>
      </c>
      <c r="T235" s="58">
        <v>373008334</v>
      </c>
      <c r="U235" s="56">
        <v>1868342301</v>
      </c>
      <c r="V235" s="59">
        <v>988437000</v>
      </c>
    </row>
    <row r="236" spans="1:22" s="10" customFormat="1" ht="12.75" customHeight="1">
      <c r="A236" s="25"/>
      <c r="B236" s="52" t="s">
        <v>485</v>
      </c>
      <c r="C236" s="53" t="s">
        <v>486</v>
      </c>
      <c r="D236" s="54">
        <v>57887911</v>
      </c>
      <c r="E236" s="55">
        <v>0</v>
      </c>
      <c r="F236" s="55">
        <v>0</v>
      </c>
      <c r="G236" s="55">
        <v>0</v>
      </c>
      <c r="H236" s="55">
        <v>0</v>
      </c>
      <c r="I236" s="55">
        <v>433257</v>
      </c>
      <c r="J236" s="55">
        <v>0</v>
      </c>
      <c r="K236" s="55">
        <v>20209875</v>
      </c>
      <c r="L236" s="56">
        <v>78531043</v>
      </c>
      <c r="M236" s="57">
        <v>0</v>
      </c>
      <c r="N236" s="58">
        <v>0</v>
      </c>
      <c r="O236" s="55">
        <v>0</v>
      </c>
      <c r="P236" s="58">
        <v>0</v>
      </c>
      <c r="Q236" s="58">
        <v>0</v>
      </c>
      <c r="R236" s="58"/>
      <c r="S236" s="58">
        <v>76819000</v>
      </c>
      <c r="T236" s="58">
        <v>1772405</v>
      </c>
      <c r="U236" s="56">
        <v>78591405</v>
      </c>
      <c r="V236" s="59">
        <v>0</v>
      </c>
    </row>
    <row r="237" spans="1:22" s="10" customFormat="1" ht="12.75" customHeight="1">
      <c r="A237" s="25"/>
      <c r="B237" s="52" t="s">
        <v>487</v>
      </c>
      <c r="C237" s="53" t="s">
        <v>488</v>
      </c>
      <c r="D237" s="54">
        <v>117605300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49178514</v>
      </c>
      <c r="L237" s="56">
        <v>166783814</v>
      </c>
      <c r="M237" s="57">
        <v>0</v>
      </c>
      <c r="N237" s="58">
        <v>0</v>
      </c>
      <c r="O237" s="55">
        <v>0</v>
      </c>
      <c r="P237" s="58">
        <v>0</v>
      </c>
      <c r="Q237" s="58">
        <v>0</v>
      </c>
      <c r="R237" s="58"/>
      <c r="S237" s="58">
        <v>47107000</v>
      </c>
      <c r="T237" s="58">
        <v>100423000</v>
      </c>
      <c r="U237" s="56">
        <v>147530000</v>
      </c>
      <c r="V237" s="59">
        <v>2708000</v>
      </c>
    </row>
    <row r="238" spans="1:22" s="10" customFormat="1" ht="12.75" customHeight="1">
      <c r="A238" s="25"/>
      <c r="B238" s="52" t="s">
        <v>489</v>
      </c>
      <c r="C238" s="53" t="s">
        <v>490</v>
      </c>
      <c r="D238" s="54">
        <v>97767540</v>
      </c>
      <c r="E238" s="55">
        <v>0</v>
      </c>
      <c r="F238" s="55">
        <v>0</v>
      </c>
      <c r="G238" s="55">
        <v>0</v>
      </c>
      <c r="H238" s="55">
        <v>0</v>
      </c>
      <c r="I238" s="55">
        <v>0</v>
      </c>
      <c r="J238" s="55">
        <v>0</v>
      </c>
      <c r="K238" s="55">
        <v>55394787</v>
      </c>
      <c r="L238" s="56">
        <v>153162327</v>
      </c>
      <c r="M238" s="57">
        <v>0</v>
      </c>
      <c r="N238" s="58">
        <v>0</v>
      </c>
      <c r="O238" s="55">
        <v>0</v>
      </c>
      <c r="P238" s="58">
        <v>0</v>
      </c>
      <c r="Q238" s="58">
        <v>0</v>
      </c>
      <c r="R238" s="58"/>
      <c r="S238" s="58">
        <v>140392000</v>
      </c>
      <c r="T238" s="58">
        <v>10412307</v>
      </c>
      <c r="U238" s="56">
        <v>150804307</v>
      </c>
      <c r="V238" s="59">
        <v>2708000</v>
      </c>
    </row>
    <row r="239" spans="1:22" s="10" customFormat="1" ht="12.75" customHeight="1">
      <c r="A239" s="25"/>
      <c r="B239" s="52" t="s">
        <v>491</v>
      </c>
      <c r="C239" s="53" t="s">
        <v>492</v>
      </c>
      <c r="D239" s="54">
        <v>274511105</v>
      </c>
      <c r="E239" s="55">
        <v>0</v>
      </c>
      <c r="F239" s="55">
        <v>0</v>
      </c>
      <c r="G239" s="55">
        <v>0</v>
      </c>
      <c r="H239" s="55">
        <v>0</v>
      </c>
      <c r="I239" s="55">
        <v>0</v>
      </c>
      <c r="J239" s="55">
        <v>770000</v>
      </c>
      <c r="K239" s="55">
        <v>187361975</v>
      </c>
      <c r="L239" s="56">
        <v>462643080</v>
      </c>
      <c r="M239" s="57">
        <v>0</v>
      </c>
      <c r="N239" s="58">
        <v>0</v>
      </c>
      <c r="O239" s="55">
        <v>0</v>
      </c>
      <c r="P239" s="58">
        <v>0</v>
      </c>
      <c r="Q239" s="58">
        <v>0</v>
      </c>
      <c r="R239" s="58"/>
      <c r="S239" s="58">
        <v>260109000</v>
      </c>
      <c r="T239" s="58">
        <v>194697440</v>
      </c>
      <c r="U239" s="56">
        <v>454806440</v>
      </c>
      <c r="V239" s="59">
        <v>617900</v>
      </c>
    </row>
    <row r="240" spans="1:22" s="10" customFormat="1" ht="12.75" customHeight="1">
      <c r="A240" s="25"/>
      <c r="B240" s="52" t="s">
        <v>493</v>
      </c>
      <c r="C240" s="53" t="s">
        <v>494</v>
      </c>
      <c r="D240" s="54">
        <v>143713248</v>
      </c>
      <c r="E240" s="55">
        <v>0</v>
      </c>
      <c r="F240" s="55">
        <v>0</v>
      </c>
      <c r="G240" s="55">
        <v>0</v>
      </c>
      <c r="H240" s="55">
        <v>0</v>
      </c>
      <c r="I240" s="55">
        <v>0</v>
      </c>
      <c r="J240" s="55">
        <v>0</v>
      </c>
      <c r="K240" s="55">
        <v>66329158</v>
      </c>
      <c r="L240" s="56">
        <v>210042406</v>
      </c>
      <c r="M240" s="57">
        <v>0</v>
      </c>
      <c r="N240" s="58">
        <v>0</v>
      </c>
      <c r="O240" s="55">
        <v>0</v>
      </c>
      <c r="P240" s="58">
        <v>0</v>
      </c>
      <c r="Q240" s="58">
        <v>0</v>
      </c>
      <c r="R240" s="58"/>
      <c r="S240" s="58">
        <v>16980000</v>
      </c>
      <c r="T240" s="58">
        <v>165072838</v>
      </c>
      <c r="U240" s="56">
        <v>182052838</v>
      </c>
      <c r="V240" s="59">
        <v>2462000</v>
      </c>
    </row>
    <row r="241" spans="1:22" s="10" customFormat="1" ht="12.75" customHeight="1">
      <c r="A241" s="25"/>
      <c r="B241" s="52" t="s">
        <v>495</v>
      </c>
      <c r="C241" s="53" t="s">
        <v>496</v>
      </c>
      <c r="D241" s="54">
        <v>424796734</v>
      </c>
      <c r="E241" s="55">
        <v>0</v>
      </c>
      <c r="F241" s="55">
        <v>160729980</v>
      </c>
      <c r="G241" s="55">
        <v>0</v>
      </c>
      <c r="H241" s="55">
        <v>0</v>
      </c>
      <c r="I241" s="55">
        <v>2780466</v>
      </c>
      <c r="J241" s="55">
        <v>44445959</v>
      </c>
      <c r="K241" s="55">
        <v>779781302</v>
      </c>
      <c r="L241" s="56">
        <v>1412534441</v>
      </c>
      <c r="M241" s="57">
        <v>0</v>
      </c>
      <c r="N241" s="58">
        <v>0</v>
      </c>
      <c r="O241" s="55">
        <v>609275877</v>
      </c>
      <c r="P241" s="58">
        <v>103092533</v>
      </c>
      <c r="Q241" s="58">
        <v>0</v>
      </c>
      <c r="R241" s="58"/>
      <c r="S241" s="58">
        <v>550700973</v>
      </c>
      <c r="T241" s="58">
        <v>14470001</v>
      </c>
      <c r="U241" s="56">
        <v>1277539384</v>
      </c>
      <c r="V241" s="59">
        <v>307967940</v>
      </c>
    </row>
    <row r="242" spans="1:22" s="10" customFormat="1" ht="12.75" customHeight="1">
      <c r="A242" s="25"/>
      <c r="B242" s="52" t="s">
        <v>497</v>
      </c>
      <c r="C242" s="53" t="s">
        <v>498</v>
      </c>
      <c r="D242" s="54">
        <v>350442291</v>
      </c>
      <c r="E242" s="55">
        <v>0</v>
      </c>
      <c r="F242" s="55">
        <v>165901942</v>
      </c>
      <c r="G242" s="55">
        <v>0</v>
      </c>
      <c r="H242" s="55">
        <v>0</v>
      </c>
      <c r="I242" s="55">
        <v>28817300</v>
      </c>
      <c r="J242" s="55">
        <v>102438440</v>
      </c>
      <c r="K242" s="55">
        <v>376123201</v>
      </c>
      <c r="L242" s="56">
        <v>1023723174</v>
      </c>
      <c r="M242" s="57">
        <v>0</v>
      </c>
      <c r="N242" s="58">
        <v>0</v>
      </c>
      <c r="O242" s="55">
        <v>370963944</v>
      </c>
      <c r="P242" s="58">
        <v>42297102</v>
      </c>
      <c r="Q242" s="58">
        <v>0</v>
      </c>
      <c r="R242" s="58"/>
      <c r="S242" s="58">
        <v>347208422</v>
      </c>
      <c r="T242" s="58">
        <v>350121838</v>
      </c>
      <c r="U242" s="56">
        <v>1110591306</v>
      </c>
      <c r="V242" s="59">
        <v>200276000</v>
      </c>
    </row>
    <row r="243" spans="1:22" s="10" customFormat="1" ht="12.75" customHeight="1">
      <c r="A243" s="25"/>
      <c r="B243" s="52" t="s">
        <v>499</v>
      </c>
      <c r="C243" s="53" t="s">
        <v>500</v>
      </c>
      <c r="D243" s="54">
        <v>349807972</v>
      </c>
      <c r="E243" s="55">
        <v>0</v>
      </c>
      <c r="F243" s="55">
        <v>149725007</v>
      </c>
      <c r="G243" s="55">
        <v>0</v>
      </c>
      <c r="H243" s="55">
        <v>0</v>
      </c>
      <c r="I243" s="55">
        <v>0</v>
      </c>
      <c r="J243" s="55">
        <v>192246410</v>
      </c>
      <c r="K243" s="55">
        <v>253175781</v>
      </c>
      <c r="L243" s="56">
        <v>944955170</v>
      </c>
      <c r="M243" s="57">
        <v>0</v>
      </c>
      <c r="N243" s="58">
        <v>0</v>
      </c>
      <c r="O243" s="55">
        <v>290238183</v>
      </c>
      <c r="P243" s="58">
        <v>19671322</v>
      </c>
      <c r="Q243" s="58">
        <v>0</v>
      </c>
      <c r="R243" s="58"/>
      <c r="S243" s="58">
        <v>551419058</v>
      </c>
      <c r="T243" s="58">
        <v>110884386</v>
      </c>
      <c r="U243" s="56">
        <v>972212949</v>
      </c>
      <c r="V243" s="59">
        <v>437283000</v>
      </c>
    </row>
    <row r="244" spans="1:22" s="10" customFormat="1" ht="12.75" customHeight="1">
      <c r="A244" s="25"/>
      <c r="B244" s="52" t="s">
        <v>501</v>
      </c>
      <c r="C244" s="53" t="s">
        <v>502</v>
      </c>
      <c r="D244" s="54">
        <v>266385950</v>
      </c>
      <c r="E244" s="55">
        <v>0</v>
      </c>
      <c r="F244" s="55">
        <v>23628617</v>
      </c>
      <c r="G244" s="55">
        <v>0</v>
      </c>
      <c r="H244" s="55">
        <v>0</v>
      </c>
      <c r="I244" s="55">
        <v>0</v>
      </c>
      <c r="J244" s="55">
        <v>15378973</v>
      </c>
      <c r="K244" s="55">
        <v>309347084</v>
      </c>
      <c r="L244" s="56">
        <v>614740624</v>
      </c>
      <c r="M244" s="57">
        <v>0</v>
      </c>
      <c r="N244" s="58">
        <v>0</v>
      </c>
      <c r="O244" s="55">
        <v>60487581</v>
      </c>
      <c r="P244" s="58">
        <v>13785040</v>
      </c>
      <c r="Q244" s="58">
        <v>0</v>
      </c>
      <c r="R244" s="58"/>
      <c r="S244" s="58">
        <v>456519823</v>
      </c>
      <c r="T244" s="58">
        <v>29534020</v>
      </c>
      <c r="U244" s="56">
        <v>560326464</v>
      </c>
      <c r="V244" s="59">
        <v>295335000</v>
      </c>
    </row>
    <row r="245" spans="1:22" s="10" customFormat="1" ht="12.75" customHeight="1">
      <c r="A245" s="25"/>
      <c r="B245" s="52" t="s">
        <v>503</v>
      </c>
      <c r="C245" s="53" t="s">
        <v>504</v>
      </c>
      <c r="D245" s="54">
        <v>118440990</v>
      </c>
      <c r="E245" s="55">
        <v>0</v>
      </c>
      <c r="F245" s="55">
        <v>21882320</v>
      </c>
      <c r="G245" s="55">
        <v>0</v>
      </c>
      <c r="H245" s="55">
        <v>0</v>
      </c>
      <c r="I245" s="55">
        <v>1264000</v>
      </c>
      <c r="J245" s="55">
        <v>25570555</v>
      </c>
      <c r="K245" s="55">
        <v>131412958</v>
      </c>
      <c r="L245" s="56">
        <v>298570823</v>
      </c>
      <c r="M245" s="57">
        <v>0</v>
      </c>
      <c r="N245" s="58">
        <v>0</v>
      </c>
      <c r="O245" s="55">
        <v>26123816</v>
      </c>
      <c r="P245" s="58">
        <v>6155872</v>
      </c>
      <c r="Q245" s="58">
        <v>0</v>
      </c>
      <c r="R245" s="58"/>
      <c r="S245" s="58">
        <v>205490002</v>
      </c>
      <c r="T245" s="58">
        <v>13798432</v>
      </c>
      <c r="U245" s="56">
        <v>251568122</v>
      </c>
      <c r="V245" s="59">
        <v>111343000</v>
      </c>
    </row>
    <row r="246" spans="1:22" s="10" customFormat="1" ht="12.75" customHeight="1">
      <c r="A246" s="25"/>
      <c r="B246" s="52" t="s">
        <v>505</v>
      </c>
      <c r="C246" s="53" t="s">
        <v>506</v>
      </c>
      <c r="D246" s="54">
        <v>243501536</v>
      </c>
      <c r="E246" s="55">
        <v>0</v>
      </c>
      <c r="F246" s="55">
        <v>26512014</v>
      </c>
      <c r="G246" s="55">
        <v>0</v>
      </c>
      <c r="H246" s="55">
        <v>0</v>
      </c>
      <c r="I246" s="55">
        <v>0</v>
      </c>
      <c r="J246" s="55">
        <v>12035276</v>
      </c>
      <c r="K246" s="55">
        <v>372761928</v>
      </c>
      <c r="L246" s="56">
        <v>654810754</v>
      </c>
      <c r="M246" s="57">
        <v>0</v>
      </c>
      <c r="N246" s="58">
        <v>0</v>
      </c>
      <c r="O246" s="55">
        <v>45261061</v>
      </c>
      <c r="P246" s="58">
        <v>12188174</v>
      </c>
      <c r="Q246" s="58">
        <v>0</v>
      </c>
      <c r="R246" s="58"/>
      <c r="S246" s="58">
        <v>590578000</v>
      </c>
      <c r="T246" s="58">
        <v>6783519</v>
      </c>
      <c r="U246" s="56">
        <v>654810754</v>
      </c>
      <c r="V246" s="59">
        <v>567413000</v>
      </c>
    </row>
    <row r="247" spans="1:22" s="10" customFormat="1" ht="12.75" customHeight="1">
      <c r="A247" s="25"/>
      <c r="B247" s="52" t="s">
        <v>507</v>
      </c>
      <c r="C247" s="53" t="s">
        <v>508</v>
      </c>
      <c r="D247" s="54">
        <v>212689144</v>
      </c>
      <c r="E247" s="55">
        <v>64781905</v>
      </c>
      <c r="F247" s="55">
        <v>96966619</v>
      </c>
      <c r="G247" s="55">
        <v>0</v>
      </c>
      <c r="H247" s="55">
        <v>0</v>
      </c>
      <c r="I247" s="55">
        <v>1859997</v>
      </c>
      <c r="J247" s="55">
        <v>8320800</v>
      </c>
      <c r="K247" s="55">
        <v>249594791</v>
      </c>
      <c r="L247" s="56">
        <v>634213256</v>
      </c>
      <c r="M247" s="57">
        <v>0</v>
      </c>
      <c r="N247" s="58">
        <v>5542735</v>
      </c>
      <c r="O247" s="55">
        <v>53176506</v>
      </c>
      <c r="P247" s="58">
        <v>704167</v>
      </c>
      <c r="Q247" s="58">
        <v>0</v>
      </c>
      <c r="R247" s="58"/>
      <c r="S247" s="58">
        <v>552563050</v>
      </c>
      <c r="T247" s="58">
        <v>22226980</v>
      </c>
      <c r="U247" s="56">
        <v>634213438</v>
      </c>
      <c r="V247" s="59">
        <v>329236950</v>
      </c>
    </row>
    <row r="248" spans="1:22" s="10" customFormat="1" ht="12.75" customHeight="1">
      <c r="A248" s="25"/>
      <c r="B248" s="52" t="s">
        <v>509</v>
      </c>
      <c r="C248" s="53" t="s">
        <v>510</v>
      </c>
      <c r="D248" s="54">
        <v>325575955</v>
      </c>
      <c r="E248" s="55">
        <v>0</v>
      </c>
      <c r="F248" s="55">
        <v>104325486</v>
      </c>
      <c r="G248" s="55">
        <v>0</v>
      </c>
      <c r="H248" s="55">
        <v>0</v>
      </c>
      <c r="I248" s="55">
        <v>5782016</v>
      </c>
      <c r="J248" s="55">
        <v>8783156</v>
      </c>
      <c r="K248" s="55">
        <v>494352934</v>
      </c>
      <c r="L248" s="56">
        <v>938819547</v>
      </c>
      <c r="M248" s="57">
        <v>0</v>
      </c>
      <c r="N248" s="58">
        <v>0</v>
      </c>
      <c r="O248" s="55">
        <v>78092906</v>
      </c>
      <c r="P248" s="58">
        <v>9487732</v>
      </c>
      <c r="Q248" s="58">
        <v>36248862</v>
      </c>
      <c r="R248" s="58"/>
      <c r="S248" s="58">
        <v>682981000</v>
      </c>
      <c r="T248" s="58">
        <v>38990680</v>
      </c>
      <c r="U248" s="56">
        <v>845801180</v>
      </c>
      <c r="V248" s="59">
        <v>323706000</v>
      </c>
    </row>
    <row r="249" spans="1:22" s="10" customFormat="1" ht="12.75" customHeight="1">
      <c r="A249" s="25"/>
      <c r="B249" s="52" t="s">
        <v>511</v>
      </c>
      <c r="C249" s="53" t="s">
        <v>512</v>
      </c>
      <c r="D249" s="54">
        <v>325372020</v>
      </c>
      <c r="E249" s="55">
        <v>0</v>
      </c>
      <c r="F249" s="55">
        <v>287601996</v>
      </c>
      <c r="G249" s="55">
        <v>0</v>
      </c>
      <c r="H249" s="55">
        <v>0</v>
      </c>
      <c r="I249" s="55">
        <v>9591348</v>
      </c>
      <c r="J249" s="55">
        <v>20023020</v>
      </c>
      <c r="K249" s="55">
        <v>458236488</v>
      </c>
      <c r="L249" s="56">
        <v>1100824872</v>
      </c>
      <c r="M249" s="57">
        <v>0</v>
      </c>
      <c r="N249" s="58">
        <v>0</v>
      </c>
      <c r="O249" s="55">
        <v>188504352</v>
      </c>
      <c r="P249" s="58">
        <v>51610920</v>
      </c>
      <c r="Q249" s="58">
        <v>0</v>
      </c>
      <c r="R249" s="58"/>
      <c r="S249" s="58">
        <v>776246628</v>
      </c>
      <c r="T249" s="58">
        <v>88793340</v>
      </c>
      <c r="U249" s="56">
        <v>1105155240</v>
      </c>
      <c r="V249" s="59">
        <v>244692768</v>
      </c>
    </row>
    <row r="250" spans="1:22" s="10" customFormat="1" ht="12.75" customHeight="1">
      <c r="A250" s="25"/>
      <c r="B250" s="52" t="s">
        <v>513</v>
      </c>
      <c r="C250" s="53" t="s">
        <v>514</v>
      </c>
      <c r="D250" s="54">
        <v>144862583</v>
      </c>
      <c r="E250" s="55">
        <v>0</v>
      </c>
      <c r="F250" s="55">
        <v>0</v>
      </c>
      <c r="G250" s="55">
        <v>0</v>
      </c>
      <c r="H250" s="55">
        <v>0</v>
      </c>
      <c r="I250" s="55">
        <v>7021225</v>
      </c>
      <c r="J250" s="55">
        <v>432640</v>
      </c>
      <c r="K250" s="55">
        <v>104600390</v>
      </c>
      <c r="L250" s="56">
        <v>256916838</v>
      </c>
      <c r="M250" s="57">
        <v>0</v>
      </c>
      <c r="N250" s="58">
        <v>480282</v>
      </c>
      <c r="O250" s="55">
        <v>6998</v>
      </c>
      <c r="P250" s="58">
        <v>0</v>
      </c>
      <c r="Q250" s="58">
        <v>12979200</v>
      </c>
      <c r="R250" s="58"/>
      <c r="S250" s="58">
        <v>194054542</v>
      </c>
      <c r="T250" s="58">
        <v>47343751</v>
      </c>
      <c r="U250" s="56">
        <v>254864773</v>
      </c>
      <c r="V250" s="59">
        <v>2435000</v>
      </c>
    </row>
    <row r="251" spans="1:22" s="10" customFormat="1" ht="12.75" customHeight="1">
      <c r="A251" s="25"/>
      <c r="B251" s="52" t="s">
        <v>515</v>
      </c>
      <c r="C251" s="53" t="s">
        <v>516</v>
      </c>
      <c r="D251" s="54">
        <v>255353629</v>
      </c>
      <c r="E251" s="55">
        <v>0</v>
      </c>
      <c r="F251" s="55">
        <v>0</v>
      </c>
      <c r="G251" s="55">
        <v>0</v>
      </c>
      <c r="H251" s="55">
        <v>0</v>
      </c>
      <c r="I251" s="55">
        <v>711113</v>
      </c>
      <c r="J251" s="55">
        <v>0</v>
      </c>
      <c r="K251" s="55">
        <v>163174717</v>
      </c>
      <c r="L251" s="56">
        <v>419239459</v>
      </c>
      <c r="M251" s="57">
        <v>0</v>
      </c>
      <c r="N251" s="58">
        <v>0</v>
      </c>
      <c r="O251" s="55">
        <v>0</v>
      </c>
      <c r="P251" s="58">
        <v>132300</v>
      </c>
      <c r="Q251" s="58">
        <v>0</v>
      </c>
      <c r="R251" s="58"/>
      <c r="S251" s="58">
        <v>330009177</v>
      </c>
      <c r="T251" s="58">
        <v>24040300</v>
      </c>
      <c r="U251" s="56">
        <v>354181777</v>
      </c>
      <c r="V251" s="59">
        <v>2604000</v>
      </c>
    </row>
    <row r="252" spans="1:22" s="10" customFormat="1" ht="12.75" customHeight="1">
      <c r="A252" s="25"/>
      <c r="B252" s="52" t="s">
        <v>517</v>
      </c>
      <c r="C252" s="53" t="s">
        <v>518</v>
      </c>
      <c r="D252" s="54">
        <v>188557829</v>
      </c>
      <c r="E252" s="55">
        <v>0</v>
      </c>
      <c r="F252" s="55">
        <v>0</v>
      </c>
      <c r="G252" s="55">
        <v>0</v>
      </c>
      <c r="H252" s="55">
        <v>0</v>
      </c>
      <c r="I252" s="55">
        <v>127920</v>
      </c>
      <c r="J252" s="55">
        <v>0</v>
      </c>
      <c r="K252" s="55">
        <v>231545115</v>
      </c>
      <c r="L252" s="56">
        <v>420230864</v>
      </c>
      <c r="M252" s="57">
        <v>0</v>
      </c>
      <c r="N252" s="58">
        <v>0</v>
      </c>
      <c r="O252" s="55">
        <v>0</v>
      </c>
      <c r="P252" s="58">
        <v>0</v>
      </c>
      <c r="Q252" s="58">
        <v>0</v>
      </c>
      <c r="R252" s="58"/>
      <c r="S252" s="58">
        <v>73784000</v>
      </c>
      <c r="T252" s="58">
        <v>385297176</v>
      </c>
      <c r="U252" s="56">
        <v>459081176</v>
      </c>
      <c r="V252" s="59">
        <v>2454000</v>
      </c>
    </row>
    <row r="253" spans="1:22" s="10" customFormat="1" ht="12.75" customHeight="1">
      <c r="A253" s="25"/>
      <c r="B253" s="52" t="s">
        <v>519</v>
      </c>
      <c r="C253" s="53" t="s">
        <v>520</v>
      </c>
      <c r="D253" s="54">
        <v>184919381</v>
      </c>
      <c r="E253" s="55">
        <v>0</v>
      </c>
      <c r="F253" s="55">
        <v>0</v>
      </c>
      <c r="G253" s="55">
        <v>0</v>
      </c>
      <c r="H253" s="55">
        <v>0</v>
      </c>
      <c r="I253" s="55">
        <v>15045905</v>
      </c>
      <c r="J253" s="55">
        <v>0</v>
      </c>
      <c r="K253" s="55">
        <v>83246981</v>
      </c>
      <c r="L253" s="56">
        <v>283212267</v>
      </c>
      <c r="M253" s="57">
        <v>0</v>
      </c>
      <c r="N253" s="58">
        <v>0</v>
      </c>
      <c r="O253" s="55">
        <v>0</v>
      </c>
      <c r="P253" s="58">
        <v>0</v>
      </c>
      <c r="Q253" s="58">
        <v>0</v>
      </c>
      <c r="R253" s="58"/>
      <c r="S253" s="58">
        <v>287319000</v>
      </c>
      <c r="T253" s="58">
        <v>11831100</v>
      </c>
      <c r="U253" s="56">
        <v>299150100</v>
      </c>
      <c r="V253" s="59">
        <v>2646000</v>
      </c>
    </row>
    <row r="254" spans="1:22" s="10" customFormat="1" ht="12.75" customHeight="1">
      <c r="A254" s="25"/>
      <c r="B254" s="52" t="s">
        <v>521</v>
      </c>
      <c r="C254" s="53" t="s">
        <v>522</v>
      </c>
      <c r="D254" s="54">
        <v>465276756</v>
      </c>
      <c r="E254" s="55">
        <v>0</v>
      </c>
      <c r="F254" s="55">
        <v>270533160</v>
      </c>
      <c r="G254" s="55">
        <v>0</v>
      </c>
      <c r="H254" s="55">
        <v>0</v>
      </c>
      <c r="I254" s="55">
        <v>553716</v>
      </c>
      <c r="J254" s="55">
        <v>73574940</v>
      </c>
      <c r="K254" s="55">
        <v>669635580</v>
      </c>
      <c r="L254" s="56">
        <v>1479574152</v>
      </c>
      <c r="M254" s="57">
        <v>0</v>
      </c>
      <c r="N254" s="58">
        <v>0</v>
      </c>
      <c r="O254" s="55">
        <v>187278672</v>
      </c>
      <c r="P254" s="58">
        <v>36808188</v>
      </c>
      <c r="Q254" s="58">
        <v>0</v>
      </c>
      <c r="R254" s="58"/>
      <c r="S254" s="58">
        <v>1177672008</v>
      </c>
      <c r="T254" s="58">
        <v>66378864</v>
      </c>
      <c r="U254" s="56">
        <v>1468137732</v>
      </c>
      <c r="V254" s="59">
        <v>580944000</v>
      </c>
    </row>
    <row r="255" spans="1:22" s="10" customFormat="1" ht="12.75" customHeight="1">
      <c r="A255" s="25"/>
      <c r="B255" s="60" t="s">
        <v>523</v>
      </c>
      <c r="C255" s="53" t="s">
        <v>524</v>
      </c>
      <c r="D255" s="54">
        <v>725503296</v>
      </c>
      <c r="E255" s="55">
        <v>0</v>
      </c>
      <c r="F255" s="55">
        <v>131436528</v>
      </c>
      <c r="G255" s="55">
        <v>0</v>
      </c>
      <c r="H255" s="55">
        <v>0</v>
      </c>
      <c r="I255" s="55">
        <v>434676</v>
      </c>
      <c r="J255" s="55">
        <v>16744728</v>
      </c>
      <c r="K255" s="55">
        <v>551602764</v>
      </c>
      <c r="L255" s="56">
        <v>1425721992</v>
      </c>
      <c r="M255" s="57">
        <v>0</v>
      </c>
      <c r="N255" s="58">
        <v>0</v>
      </c>
      <c r="O255" s="55">
        <v>227412105</v>
      </c>
      <c r="P255" s="58">
        <v>0</v>
      </c>
      <c r="Q255" s="58">
        <v>0</v>
      </c>
      <c r="R255" s="58"/>
      <c r="S255" s="58">
        <v>1317613152</v>
      </c>
      <c r="T255" s="58">
        <v>63843749</v>
      </c>
      <c r="U255" s="56">
        <v>1608869006</v>
      </c>
      <c r="V255" s="59">
        <v>625580856</v>
      </c>
    </row>
    <row r="256" spans="1:22" s="10" customFormat="1" ht="12.75" customHeight="1">
      <c r="A256" s="25"/>
      <c r="B256" s="52" t="s">
        <v>525</v>
      </c>
      <c r="C256" s="53" t="s">
        <v>526</v>
      </c>
      <c r="D256" s="54">
        <v>401199000</v>
      </c>
      <c r="E256" s="55">
        <v>0</v>
      </c>
      <c r="F256" s="55">
        <v>86760000</v>
      </c>
      <c r="G256" s="55">
        <v>0</v>
      </c>
      <c r="H256" s="55">
        <v>0</v>
      </c>
      <c r="I256" s="55">
        <v>470000</v>
      </c>
      <c r="J256" s="55">
        <v>10842000</v>
      </c>
      <c r="K256" s="55">
        <v>419093000</v>
      </c>
      <c r="L256" s="56">
        <v>918364000</v>
      </c>
      <c r="M256" s="57">
        <v>0</v>
      </c>
      <c r="N256" s="58">
        <v>0</v>
      </c>
      <c r="O256" s="55">
        <v>68219000</v>
      </c>
      <c r="P256" s="58">
        <v>12039000</v>
      </c>
      <c r="Q256" s="58">
        <v>0</v>
      </c>
      <c r="R256" s="58"/>
      <c r="S256" s="58">
        <v>734513000</v>
      </c>
      <c r="T256" s="58">
        <v>34958000</v>
      </c>
      <c r="U256" s="56">
        <v>849729000</v>
      </c>
      <c r="V256" s="59">
        <v>345547000</v>
      </c>
    </row>
    <row r="257" spans="1:22" s="10" customFormat="1" ht="12.75" customHeight="1">
      <c r="A257" s="25"/>
      <c r="B257" s="52" t="s">
        <v>527</v>
      </c>
      <c r="C257" s="53" t="s">
        <v>528</v>
      </c>
      <c r="D257" s="54">
        <v>148540810</v>
      </c>
      <c r="E257" s="55">
        <v>0</v>
      </c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55">
        <v>53645525</v>
      </c>
      <c r="L257" s="56">
        <v>202186335</v>
      </c>
      <c r="M257" s="57">
        <v>0</v>
      </c>
      <c r="N257" s="58">
        <v>0</v>
      </c>
      <c r="O257" s="55">
        <v>0</v>
      </c>
      <c r="P257" s="58">
        <v>0</v>
      </c>
      <c r="Q257" s="58">
        <v>0</v>
      </c>
      <c r="R257" s="58"/>
      <c r="S257" s="58">
        <v>149272992</v>
      </c>
      <c r="T257" s="58">
        <v>10793880</v>
      </c>
      <c r="U257" s="56">
        <v>160066872</v>
      </c>
      <c r="V257" s="59">
        <v>0</v>
      </c>
    </row>
    <row r="258" spans="1:22" s="10" customFormat="1" ht="12.75" customHeight="1">
      <c r="A258" s="25"/>
      <c r="B258" s="52" t="s">
        <v>529</v>
      </c>
      <c r="C258" s="53" t="s">
        <v>530</v>
      </c>
      <c r="D258" s="54">
        <v>249225302</v>
      </c>
      <c r="E258" s="55">
        <v>0</v>
      </c>
      <c r="F258" s="55">
        <v>0</v>
      </c>
      <c r="G258" s="55">
        <v>0</v>
      </c>
      <c r="H258" s="55">
        <v>0</v>
      </c>
      <c r="I258" s="55">
        <v>500000</v>
      </c>
      <c r="J258" s="55">
        <v>0</v>
      </c>
      <c r="K258" s="55">
        <v>67536506</v>
      </c>
      <c r="L258" s="56">
        <v>317261808</v>
      </c>
      <c r="M258" s="57">
        <v>0</v>
      </c>
      <c r="N258" s="58">
        <v>0</v>
      </c>
      <c r="O258" s="55">
        <v>0</v>
      </c>
      <c r="P258" s="58">
        <v>0</v>
      </c>
      <c r="Q258" s="58">
        <v>0</v>
      </c>
      <c r="R258" s="58"/>
      <c r="S258" s="58">
        <v>386382000</v>
      </c>
      <c r="T258" s="58">
        <v>1670000</v>
      </c>
      <c r="U258" s="56">
        <v>388052000</v>
      </c>
      <c r="V258" s="59">
        <v>0</v>
      </c>
    </row>
    <row r="259" spans="1:22" s="10" customFormat="1" ht="12.75" customHeight="1">
      <c r="A259" s="25"/>
      <c r="B259" s="52" t="s">
        <v>531</v>
      </c>
      <c r="C259" s="53" t="s">
        <v>532</v>
      </c>
      <c r="D259" s="54">
        <v>441943333</v>
      </c>
      <c r="E259" s="55">
        <v>0</v>
      </c>
      <c r="F259" s="55">
        <v>20396250</v>
      </c>
      <c r="G259" s="55">
        <v>0</v>
      </c>
      <c r="H259" s="55">
        <v>0</v>
      </c>
      <c r="I259" s="55">
        <v>0</v>
      </c>
      <c r="J259" s="55">
        <v>0</v>
      </c>
      <c r="K259" s="55">
        <v>611919870</v>
      </c>
      <c r="L259" s="56">
        <v>1074259453</v>
      </c>
      <c r="M259" s="57">
        <v>0</v>
      </c>
      <c r="N259" s="58">
        <v>0</v>
      </c>
      <c r="O259" s="55">
        <v>146747</v>
      </c>
      <c r="P259" s="58">
        <v>125069</v>
      </c>
      <c r="Q259" s="58">
        <v>0</v>
      </c>
      <c r="R259" s="58"/>
      <c r="S259" s="58">
        <v>980816000</v>
      </c>
      <c r="T259" s="58">
        <v>537081</v>
      </c>
      <c r="U259" s="56">
        <v>981624897</v>
      </c>
      <c r="V259" s="59">
        <v>347694000</v>
      </c>
    </row>
    <row r="260" spans="1:22" s="10" customFormat="1" ht="12.75" customHeight="1">
      <c r="A260" s="25"/>
      <c r="B260" s="52" t="s">
        <v>533</v>
      </c>
      <c r="C260" s="53" t="s">
        <v>534</v>
      </c>
      <c r="D260" s="54">
        <v>197989832</v>
      </c>
      <c r="E260" s="55">
        <v>0</v>
      </c>
      <c r="F260" s="55">
        <v>119885521</v>
      </c>
      <c r="G260" s="55">
        <v>0</v>
      </c>
      <c r="H260" s="55">
        <v>0</v>
      </c>
      <c r="I260" s="55">
        <v>15186114</v>
      </c>
      <c r="J260" s="55">
        <v>2091751</v>
      </c>
      <c r="K260" s="55">
        <v>109350438</v>
      </c>
      <c r="L260" s="56">
        <v>444503656</v>
      </c>
      <c r="M260" s="57">
        <v>0</v>
      </c>
      <c r="N260" s="58">
        <v>0</v>
      </c>
      <c r="O260" s="55">
        <v>0</v>
      </c>
      <c r="P260" s="58">
        <v>0</v>
      </c>
      <c r="Q260" s="58">
        <v>0</v>
      </c>
      <c r="R260" s="58"/>
      <c r="S260" s="58">
        <v>451254000</v>
      </c>
      <c r="T260" s="58">
        <v>14968386</v>
      </c>
      <c r="U260" s="56">
        <v>466222386</v>
      </c>
      <c r="V260" s="59">
        <v>769827000</v>
      </c>
    </row>
    <row r="261" spans="1:22" s="10" customFormat="1" ht="12.75" customHeight="1">
      <c r="A261" s="25"/>
      <c r="B261" s="52" t="s">
        <v>535</v>
      </c>
      <c r="C261" s="53" t="s">
        <v>536</v>
      </c>
      <c r="D261" s="54">
        <v>283434051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2107860</v>
      </c>
      <c r="K261" s="55">
        <v>215668373</v>
      </c>
      <c r="L261" s="56">
        <v>501210284</v>
      </c>
      <c r="M261" s="57">
        <v>0</v>
      </c>
      <c r="N261" s="58">
        <v>0</v>
      </c>
      <c r="O261" s="55">
        <v>0</v>
      </c>
      <c r="P261" s="58">
        <v>0</v>
      </c>
      <c r="Q261" s="58">
        <v>0</v>
      </c>
      <c r="R261" s="58"/>
      <c r="S261" s="58">
        <v>29246000</v>
      </c>
      <c r="T261" s="58">
        <v>471111455</v>
      </c>
      <c r="U261" s="56">
        <v>500357455</v>
      </c>
      <c r="V261" s="59">
        <v>0</v>
      </c>
    </row>
    <row r="262" spans="1:22" s="10" customFormat="1" ht="12.75" customHeight="1">
      <c r="A262" s="25"/>
      <c r="B262" s="52" t="s">
        <v>537</v>
      </c>
      <c r="C262" s="53" t="s">
        <v>538</v>
      </c>
      <c r="D262" s="54">
        <v>137741833</v>
      </c>
      <c r="E262" s="55">
        <v>0</v>
      </c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55">
        <v>81035202</v>
      </c>
      <c r="L262" s="56">
        <v>218777035</v>
      </c>
      <c r="M262" s="57">
        <v>0</v>
      </c>
      <c r="N262" s="58">
        <v>0</v>
      </c>
      <c r="O262" s="55">
        <v>0</v>
      </c>
      <c r="P262" s="58">
        <v>0</v>
      </c>
      <c r="Q262" s="58">
        <v>0</v>
      </c>
      <c r="R262" s="58"/>
      <c r="S262" s="58">
        <v>37169000</v>
      </c>
      <c r="T262" s="58">
        <v>182787754</v>
      </c>
      <c r="U262" s="56">
        <v>219956754</v>
      </c>
      <c r="V262" s="59">
        <v>0</v>
      </c>
    </row>
    <row r="263" spans="1:22" s="10" customFormat="1" ht="12.75" customHeight="1">
      <c r="A263" s="25"/>
      <c r="B263" s="52" t="s">
        <v>539</v>
      </c>
      <c r="C263" s="53" t="s">
        <v>540</v>
      </c>
      <c r="D263" s="54">
        <v>315225721</v>
      </c>
      <c r="E263" s="55">
        <v>0</v>
      </c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55">
        <v>121955464</v>
      </c>
      <c r="L263" s="56">
        <v>437181185</v>
      </c>
      <c r="M263" s="57">
        <v>0</v>
      </c>
      <c r="N263" s="58">
        <v>0</v>
      </c>
      <c r="O263" s="55">
        <v>0</v>
      </c>
      <c r="P263" s="58">
        <v>0</v>
      </c>
      <c r="Q263" s="58">
        <v>0</v>
      </c>
      <c r="R263" s="58"/>
      <c r="S263" s="58">
        <v>315056798</v>
      </c>
      <c r="T263" s="58">
        <v>114336174</v>
      </c>
      <c r="U263" s="56">
        <v>429392972</v>
      </c>
      <c r="V263" s="59">
        <v>0</v>
      </c>
    </row>
    <row r="264" spans="1:22" s="10" customFormat="1" ht="12.75" customHeight="1">
      <c r="A264" s="25"/>
      <c r="B264" s="52" t="s">
        <v>541</v>
      </c>
      <c r="C264" s="53" t="s">
        <v>542</v>
      </c>
      <c r="D264" s="54">
        <v>258021760</v>
      </c>
      <c r="E264" s="55">
        <v>0</v>
      </c>
      <c r="F264" s="55">
        <v>20463955</v>
      </c>
      <c r="G264" s="55">
        <v>0</v>
      </c>
      <c r="H264" s="55">
        <v>0</v>
      </c>
      <c r="I264" s="55">
        <v>4815663</v>
      </c>
      <c r="J264" s="55">
        <v>29166401</v>
      </c>
      <c r="K264" s="55">
        <v>307381880</v>
      </c>
      <c r="L264" s="56">
        <v>619849659</v>
      </c>
      <c r="M264" s="57">
        <v>0</v>
      </c>
      <c r="N264" s="58">
        <v>0</v>
      </c>
      <c r="O264" s="55">
        <v>56707196</v>
      </c>
      <c r="P264" s="58">
        <v>23016034</v>
      </c>
      <c r="Q264" s="58">
        <v>0</v>
      </c>
      <c r="R264" s="58"/>
      <c r="S264" s="58">
        <v>441097275</v>
      </c>
      <c r="T264" s="58">
        <v>21354138</v>
      </c>
      <c r="U264" s="56">
        <v>542174643</v>
      </c>
      <c r="V264" s="59">
        <v>293485725</v>
      </c>
    </row>
    <row r="265" spans="1:22" s="10" customFormat="1" ht="12.75" customHeight="1">
      <c r="A265" s="25"/>
      <c r="B265" s="52" t="s">
        <v>543</v>
      </c>
      <c r="C265" s="53" t="s">
        <v>544</v>
      </c>
      <c r="D265" s="54">
        <v>347241671</v>
      </c>
      <c r="E265" s="55">
        <v>0</v>
      </c>
      <c r="F265" s="55">
        <v>9317000</v>
      </c>
      <c r="G265" s="55">
        <v>0</v>
      </c>
      <c r="H265" s="55">
        <v>0</v>
      </c>
      <c r="I265" s="55">
        <v>0</v>
      </c>
      <c r="J265" s="55">
        <v>27352900</v>
      </c>
      <c r="K265" s="55">
        <v>369914976</v>
      </c>
      <c r="L265" s="56">
        <v>753826547</v>
      </c>
      <c r="M265" s="57">
        <v>0</v>
      </c>
      <c r="N265" s="58">
        <v>0</v>
      </c>
      <c r="O265" s="55">
        <v>49577128</v>
      </c>
      <c r="P265" s="58">
        <v>5950175</v>
      </c>
      <c r="Q265" s="58">
        <v>0</v>
      </c>
      <c r="R265" s="58"/>
      <c r="S265" s="58">
        <v>703152000</v>
      </c>
      <c r="T265" s="58">
        <v>131851992</v>
      </c>
      <c r="U265" s="56">
        <v>890531295</v>
      </c>
      <c r="V265" s="59">
        <v>695777000</v>
      </c>
    </row>
    <row r="266" spans="1:22" s="10" customFormat="1" ht="12.75" customHeight="1">
      <c r="A266" s="25"/>
      <c r="B266" s="52" t="s">
        <v>545</v>
      </c>
      <c r="C266" s="53" t="s">
        <v>546</v>
      </c>
      <c r="D266" s="54">
        <v>82335389</v>
      </c>
      <c r="E266" s="55">
        <v>0</v>
      </c>
      <c r="F266" s="55">
        <v>0</v>
      </c>
      <c r="G266" s="55">
        <v>0</v>
      </c>
      <c r="H266" s="55">
        <v>0</v>
      </c>
      <c r="I266" s="55">
        <v>8997</v>
      </c>
      <c r="J266" s="55">
        <v>224932</v>
      </c>
      <c r="K266" s="55">
        <v>32617471</v>
      </c>
      <c r="L266" s="56">
        <v>115186789</v>
      </c>
      <c r="M266" s="57">
        <v>0</v>
      </c>
      <c r="N266" s="58">
        <v>0</v>
      </c>
      <c r="O266" s="55">
        <v>0</v>
      </c>
      <c r="P266" s="58">
        <v>0</v>
      </c>
      <c r="Q266" s="58">
        <v>0</v>
      </c>
      <c r="R266" s="58"/>
      <c r="S266" s="58">
        <v>109840000</v>
      </c>
      <c r="T266" s="58">
        <v>5913021</v>
      </c>
      <c r="U266" s="56">
        <v>115753021</v>
      </c>
      <c r="V266" s="59">
        <v>0</v>
      </c>
    </row>
    <row r="267" spans="1:22" s="10" customFormat="1" ht="12.75" customHeight="1">
      <c r="A267" s="25"/>
      <c r="B267" s="52" t="s">
        <v>547</v>
      </c>
      <c r="C267" s="53" t="s">
        <v>548</v>
      </c>
      <c r="D267" s="54">
        <v>471506299</v>
      </c>
      <c r="E267" s="55">
        <v>0</v>
      </c>
      <c r="F267" s="55">
        <v>141963250</v>
      </c>
      <c r="G267" s="55">
        <v>0</v>
      </c>
      <c r="H267" s="55">
        <v>0</v>
      </c>
      <c r="I267" s="55">
        <v>500000</v>
      </c>
      <c r="J267" s="55">
        <v>10000000</v>
      </c>
      <c r="K267" s="55">
        <v>483887879</v>
      </c>
      <c r="L267" s="56">
        <v>1107857428</v>
      </c>
      <c r="M267" s="57">
        <v>0</v>
      </c>
      <c r="N267" s="58">
        <v>82558</v>
      </c>
      <c r="O267" s="55">
        <v>73657403</v>
      </c>
      <c r="P267" s="58">
        <v>15784748</v>
      </c>
      <c r="Q267" s="58">
        <v>0</v>
      </c>
      <c r="R267" s="58"/>
      <c r="S267" s="58">
        <v>1071926000</v>
      </c>
      <c r="T267" s="58">
        <v>27889420</v>
      </c>
      <c r="U267" s="56">
        <v>1189340129</v>
      </c>
      <c r="V267" s="59">
        <v>661829000</v>
      </c>
    </row>
    <row r="268" spans="1:22" s="10" customFormat="1" ht="12.75" customHeight="1">
      <c r="A268" s="25"/>
      <c r="B268" s="52" t="s">
        <v>549</v>
      </c>
      <c r="C268" s="53" t="s">
        <v>550</v>
      </c>
      <c r="D268" s="54">
        <v>225014523</v>
      </c>
      <c r="E268" s="55">
        <v>0</v>
      </c>
      <c r="F268" s="55">
        <v>0</v>
      </c>
      <c r="G268" s="55">
        <v>0</v>
      </c>
      <c r="H268" s="55">
        <v>0</v>
      </c>
      <c r="I268" s="55">
        <v>0</v>
      </c>
      <c r="J268" s="55">
        <v>0</v>
      </c>
      <c r="K268" s="55">
        <v>54224270</v>
      </c>
      <c r="L268" s="56">
        <v>279238793</v>
      </c>
      <c r="M268" s="57">
        <v>0</v>
      </c>
      <c r="N268" s="58">
        <v>0</v>
      </c>
      <c r="O268" s="55">
        <v>0</v>
      </c>
      <c r="P268" s="58">
        <v>0</v>
      </c>
      <c r="Q268" s="58">
        <v>0</v>
      </c>
      <c r="R268" s="58"/>
      <c r="S268" s="58">
        <v>244581000</v>
      </c>
      <c r="T268" s="58">
        <v>8545850</v>
      </c>
      <c r="U268" s="56">
        <v>253126850</v>
      </c>
      <c r="V268" s="59">
        <v>2919000</v>
      </c>
    </row>
    <row r="269" spans="1:22" s="10" customFormat="1" ht="12.75" customHeight="1">
      <c r="A269" s="25"/>
      <c r="B269" s="52" t="s">
        <v>551</v>
      </c>
      <c r="C269" s="53" t="s">
        <v>552</v>
      </c>
      <c r="D269" s="54">
        <v>66294569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5">
        <v>43197848</v>
      </c>
      <c r="L269" s="56">
        <v>109492417</v>
      </c>
      <c r="M269" s="57">
        <v>0</v>
      </c>
      <c r="N269" s="58">
        <v>0</v>
      </c>
      <c r="O269" s="55">
        <v>0</v>
      </c>
      <c r="P269" s="58">
        <v>0</v>
      </c>
      <c r="Q269" s="58">
        <v>0</v>
      </c>
      <c r="R269" s="58"/>
      <c r="S269" s="58">
        <v>43568700</v>
      </c>
      <c r="T269" s="58">
        <v>63112750</v>
      </c>
      <c r="U269" s="56">
        <v>106681450</v>
      </c>
      <c r="V269" s="59">
        <v>0</v>
      </c>
    </row>
    <row r="270" spans="1:22" s="10" customFormat="1" ht="12.75" customHeight="1">
      <c r="A270" s="25"/>
      <c r="B270" s="52" t="s">
        <v>553</v>
      </c>
      <c r="C270" s="53" t="s">
        <v>554</v>
      </c>
      <c r="D270" s="54">
        <v>50324144</v>
      </c>
      <c r="E270" s="55">
        <v>0</v>
      </c>
      <c r="F270" s="55">
        <v>0</v>
      </c>
      <c r="G270" s="55">
        <v>0</v>
      </c>
      <c r="H270" s="55">
        <v>0</v>
      </c>
      <c r="I270" s="55">
        <v>0</v>
      </c>
      <c r="J270" s="55">
        <v>0</v>
      </c>
      <c r="K270" s="55">
        <v>23596345</v>
      </c>
      <c r="L270" s="56">
        <v>73920489</v>
      </c>
      <c r="M270" s="57">
        <v>0</v>
      </c>
      <c r="N270" s="58">
        <v>0</v>
      </c>
      <c r="O270" s="55">
        <v>0</v>
      </c>
      <c r="P270" s="58">
        <v>0</v>
      </c>
      <c r="Q270" s="58">
        <v>0</v>
      </c>
      <c r="R270" s="58"/>
      <c r="S270" s="58">
        <v>60293000</v>
      </c>
      <c r="T270" s="58">
        <v>10594786</v>
      </c>
      <c r="U270" s="56">
        <v>70887786</v>
      </c>
      <c r="V270" s="59">
        <v>0</v>
      </c>
    </row>
    <row r="271" spans="1:22" s="10" customFormat="1" ht="12.75" customHeight="1">
      <c r="A271" s="25"/>
      <c r="B271" s="52" t="s">
        <v>555</v>
      </c>
      <c r="C271" s="53" t="s">
        <v>556</v>
      </c>
      <c r="D271" s="54">
        <v>49961328</v>
      </c>
      <c r="E271" s="55">
        <v>0</v>
      </c>
      <c r="F271" s="55">
        <v>0</v>
      </c>
      <c r="G271" s="55">
        <v>0</v>
      </c>
      <c r="H271" s="55">
        <v>0</v>
      </c>
      <c r="I271" s="55">
        <v>0</v>
      </c>
      <c r="J271" s="55">
        <v>0</v>
      </c>
      <c r="K271" s="55">
        <v>19205361</v>
      </c>
      <c r="L271" s="56">
        <v>69166689</v>
      </c>
      <c r="M271" s="57">
        <v>0</v>
      </c>
      <c r="N271" s="58">
        <v>0</v>
      </c>
      <c r="O271" s="55">
        <v>0</v>
      </c>
      <c r="P271" s="58">
        <v>0</v>
      </c>
      <c r="Q271" s="58">
        <v>0</v>
      </c>
      <c r="R271" s="58"/>
      <c r="S271" s="58">
        <v>60005775</v>
      </c>
      <c r="T271" s="58">
        <v>4305880</v>
      </c>
      <c r="U271" s="56">
        <v>64311655</v>
      </c>
      <c r="V271" s="59">
        <v>3386000</v>
      </c>
    </row>
    <row r="272" spans="1:22" s="10" customFormat="1" ht="12.75" customHeight="1">
      <c r="A272" s="25"/>
      <c r="B272" s="52" t="s">
        <v>557</v>
      </c>
      <c r="C272" s="53" t="s">
        <v>558</v>
      </c>
      <c r="D272" s="54">
        <v>64137810</v>
      </c>
      <c r="E272" s="55">
        <v>0</v>
      </c>
      <c r="F272" s="55">
        <v>0</v>
      </c>
      <c r="G272" s="55">
        <v>0</v>
      </c>
      <c r="H272" s="55">
        <v>0</v>
      </c>
      <c r="I272" s="55">
        <v>0</v>
      </c>
      <c r="J272" s="55">
        <v>10000</v>
      </c>
      <c r="K272" s="55">
        <v>22139312</v>
      </c>
      <c r="L272" s="56">
        <v>86287122</v>
      </c>
      <c r="M272" s="57">
        <v>0</v>
      </c>
      <c r="N272" s="58">
        <v>0</v>
      </c>
      <c r="O272" s="55">
        <v>0</v>
      </c>
      <c r="P272" s="58">
        <v>0</v>
      </c>
      <c r="Q272" s="58">
        <v>0</v>
      </c>
      <c r="R272" s="58"/>
      <c r="S272" s="58">
        <v>82616000</v>
      </c>
      <c r="T272" s="58">
        <v>3126000</v>
      </c>
      <c r="U272" s="56">
        <v>85742000</v>
      </c>
      <c r="V272" s="59">
        <v>750000</v>
      </c>
    </row>
    <row r="273" spans="1:22" s="10" customFormat="1" ht="12.75" customHeight="1">
      <c r="A273" s="25"/>
      <c r="B273" s="52" t="s">
        <v>559</v>
      </c>
      <c r="C273" s="53" t="s">
        <v>560</v>
      </c>
      <c r="D273" s="54">
        <v>97019360</v>
      </c>
      <c r="E273" s="55">
        <v>0</v>
      </c>
      <c r="F273" s="55">
        <v>0</v>
      </c>
      <c r="G273" s="55">
        <v>0</v>
      </c>
      <c r="H273" s="55">
        <v>0</v>
      </c>
      <c r="I273" s="55">
        <v>0</v>
      </c>
      <c r="J273" s="55">
        <v>3000</v>
      </c>
      <c r="K273" s="55">
        <v>53354938</v>
      </c>
      <c r="L273" s="56">
        <v>150377298</v>
      </c>
      <c r="M273" s="57">
        <v>0</v>
      </c>
      <c r="N273" s="58">
        <v>0</v>
      </c>
      <c r="O273" s="55">
        <v>0</v>
      </c>
      <c r="P273" s="58">
        <v>0</v>
      </c>
      <c r="Q273" s="58">
        <v>0</v>
      </c>
      <c r="R273" s="58"/>
      <c r="S273" s="58">
        <v>135892000</v>
      </c>
      <c r="T273" s="58">
        <v>7196210</v>
      </c>
      <c r="U273" s="56">
        <v>143088210</v>
      </c>
      <c r="V273" s="59">
        <v>0</v>
      </c>
    </row>
    <row r="274" spans="1:23" s="10" customFormat="1" ht="12.75" customHeight="1">
      <c r="A274" s="26"/>
      <c r="B274" s="61" t="s">
        <v>630</v>
      </c>
      <c r="C274" s="62"/>
      <c r="D274" s="63">
        <f aca="true" t="shared" si="2" ref="D274:V274">SUM(D230:D273)</f>
        <v>11770864408</v>
      </c>
      <c r="E274" s="64">
        <f t="shared" si="2"/>
        <v>64781905</v>
      </c>
      <c r="F274" s="64">
        <f t="shared" si="2"/>
        <v>2047529694</v>
      </c>
      <c r="G274" s="64">
        <f t="shared" si="2"/>
        <v>0</v>
      </c>
      <c r="H274" s="64">
        <f t="shared" si="2"/>
        <v>0</v>
      </c>
      <c r="I274" s="64">
        <f t="shared" si="2"/>
        <v>104215297</v>
      </c>
      <c r="J274" s="64">
        <f t="shared" si="2"/>
        <v>1236156476</v>
      </c>
      <c r="K274" s="64">
        <f t="shared" si="2"/>
        <v>11043762124</v>
      </c>
      <c r="L274" s="65">
        <f t="shared" si="2"/>
        <v>26267309904</v>
      </c>
      <c r="M274" s="66">
        <f t="shared" si="2"/>
        <v>0</v>
      </c>
      <c r="N274" s="67">
        <f t="shared" si="2"/>
        <v>7106497</v>
      </c>
      <c r="O274" s="64">
        <f t="shared" si="2"/>
        <v>3603742293</v>
      </c>
      <c r="P274" s="67">
        <f t="shared" si="2"/>
        <v>729527791</v>
      </c>
      <c r="Q274" s="67">
        <f t="shared" si="2"/>
        <v>56987091</v>
      </c>
      <c r="R274" s="67">
        <f t="shared" si="2"/>
        <v>0</v>
      </c>
      <c r="S274" s="67">
        <f t="shared" si="2"/>
        <v>17593080717</v>
      </c>
      <c r="T274" s="67">
        <f t="shared" si="2"/>
        <v>4429530462</v>
      </c>
      <c r="U274" s="65">
        <f t="shared" si="2"/>
        <v>26419974851</v>
      </c>
      <c r="V274" s="59">
        <f t="shared" si="2"/>
        <v>9495514033</v>
      </c>
      <c r="W274" s="59">
        <f>U274-V274</f>
        <v>16924460818</v>
      </c>
    </row>
    <row r="275" spans="1:22" s="10" customFormat="1" ht="12.75" customHeight="1">
      <c r="A275" s="27"/>
      <c r="B275" s="68"/>
      <c r="C275" s="69"/>
      <c r="D275" s="70"/>
      <c r="E275" s="71"/>
      <c r="F275" s="71"/>
      <c r="G275" s="71"/>
      <c r="H275" s="71"/>
      <c r="I275" s="71"/>
      <c r="J275" s="71"/>
      <c r="K275" s="71"/>
      <c r="L275" s="72"/>
      <c r="M275" s="70"/>
      <c r="N275" s="71"/>
      <c r="O275" s="71"/>
      <c r="P275" s="71"/>
      <c r="Q275" s="71"/>
      <c r="R275" s="71"/>
      <c r="S275" s="71"/>
      <c r="T275" s="71"/>
      <c r="U275" s="72"/>
      <c r="V275" s="59"/>
    </row>
    <row r="276" spans="1:22" s="10" customFormat="1" ht="12.75" customHeight="1">
      <c r="A276" s="28"/>
      <c r="B276" s="124" t="s">
        <v>41</v>
      </c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59"/>
    </row>
    <row r="277" spans="1:22" ht="12.75" customHeight="1">
      <c r="A277" s="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4"/>
    </row>
    <row r="278" spans="1:22" ht="12.75" customHeight="1">
      <c r="A278" s="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4"/>
    </row>
    <row r="279" spans="1:22" ht="12.75" customHeight="1">
      <c r="A279" s="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4"/>
    </row>
    <row r="280" spans="1:22" ht="12.75" customHeight="1">
      <c r="A280" s="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4"/>
    </row>
    <row r="281" spans="1:22" ht="12.75" customHeight="1">
      <c r="A281" s="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4"/>
    </row>
    <row r="282" spans="1:22" ht="12.75" customHeight="1">
      <c r="A282" s="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4"/>
    </row>
    <row r="283" spans="1:22" ht="12.75" customHeight="1">
      <c r="A283" s="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4"/>
    </row>
    <row r="284" spans="1:22" ht="12.75" customHeight="1">
      <c r="A284" s="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4"/>
    </row>
    <row r="285" spans="1:22" ht="12.75" customHeight="1">
      <c r="A285" s="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4"/>
    </row>
    <row r="286" spans="1:22" ht="12.75" customHeight="1">
      <c r="A286" s="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4"/>
    </row>
    <row r="287" spans="1:22" ht="12.75" customHeight="1">
      <c r="A287" s="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4"/>
    </row>
    <row r="288" spans="1:22" ht="12.75" customHeight="1">
      <c r="A288" s="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4"/>
    </row>
    <row r="289" spans="1:22" ht="12.75" customHeight="1">
      <c r="A289" s="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4"/>
    </row>
    <row r="290" spans="1:22" ht="12.75" customHeight="1">
      <c r="A290" s="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4"/>
    </row>
    <row r="291" spans="1:22" ht="12.75" customHeight="1">
      <c r="A291" s="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4"/>
    </row>
    <row r="292" spans="1:22" ht="12.75" customHeight="1">
      <c r="A292" s="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4"/>
    </row>
    <row r="293" spans="1:22" ht="12.75" customHeight="1">
      <c r="A293" s="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4"/>
    </row>
    <row r="294" spans="1:22" ht="12.75" customHeight="1">
      <c r="A294" s="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4"/>
    </row>
    <row r="295" spans="1:22" ht="12.75" customHeight="1">
      <c r="A295" s="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4"/>
    </row>
    <row r="296" spans="1:22" ht="12.75" customHeight="1">
      <c r="A296" s="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4"/>
    </row>
    <row r="297" spans="1:22" ht="12.75" customHeight="1">
      <c r="A297" s="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4"/>
    </row>
    <row r="298" spans="1:22" ht="12.75" customHeight="1">
      <c r="A298" s="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4"/>
    </row>
    <row r="299" spans="1:22" ht="12.75" customHeight="1">
      <c r="A299" s="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4"/>
    </row>
    <row r="300" spans="1:22" ht="12.75" customHeight="1">
      <c r="A300" s="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4"/>
    </row>
    <row r="301" spans="1:2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</sheetData>
  <sheetProtection/>
  <mergeCells count="5">
    <mergeCell ref="D4:L4"/>
    <mergeCell ref="B2:U2"/>
    <mergeCell ref="M4:U4"/>
    <mergeCell ref="B276:U276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" t="s">
        <v>21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561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562</v>
      </c>
      <c r="B9" s="75" t="s">
        <v>43</v>
      </c>
      <c r="C9" s="76" t="s">
        <v>44</v>
      </c>
      <c r="D9" s="77">
        <v>2730123141</v>
      </c>
      <c r="E9" s="78">
        <v>2103024824</v>
      </c>
      <c r="F9" s="78">
        <v>325681765</v>
      </c>
      <c r="G9" s="78">
        <v>0</v>
      </c>
      <c r="H9" s="78">
        <v>0</v>
      </c>
      <c r="I9" s="78">
        <v>61216893</v>
      </c>
      <c r="J9" s="78">
        <v>454875816</v>
      </c>
      <c r="K9" s="78">
        <v>3004605756</v>
      </c>
      <c r="L9" s="79">
        <v>8679528195</v>
      </c>
      <c r="M9" s="77">
        <v>1950268483</v>
      </c>
      <c r="N9" s="78">
        <v>2502291271</v>
      </c>
      <c r="O9" s="78">
        <v>751469877</v>
      </c>
      <c r="P9" s="78">
        <v>467401947</v>
      </c>
      <c r="Q9" s="78">
        <v>393343722</v>
      </c>
      <c r="R9" s="80"/>
      <c r="S9" s="78">
        <v>1373212095</v>
      </c>
      <c r="T9" s="78">
        <v>1242332287</v>
      </c>
      <c r="U9" s="81">
        <v>8680319682</v>
      </c>
      <c r="V9" s="82">
        <v>733991020</v>
      </c>
    </row>
    <row r="10" spans="1:22" ht="13.5">
      <c r="A10" s="47" t="s">
        <v>562</v>
      </c>
      <c r="B10" s="75" t="s">
        <v>55</v>
      </c>
      <c r="C10" s="76" t="s">
        <v>56</v>
      </c>
      <c r="D10" s="77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9">
        <v>0</v>
      </c>
      <c r="M10" s="77">
        <v>0</v>
      </c>
      <c r="N10" s="78">
        <v>0</v>
      </c>
      <c r="O10" s="78">
        <v>0</v>
      </c>
      <c r="P10" s="78">
        <v>0</v>
      </c>
      <c r="Q10" s="78">
        <v>0</v>
      </c>
      <c r="R10" s="80"/>
      <c r="S10" s="78">
        <v>0</v>
      </c>
      <c r="T10" s="78">
        <v>0</v>
      </c>
      <c r="U10" s="81">
        <v>0</v>
      </c>
      <c r="V10" s="82">
        <v>0</v>
      </c>
    </row>
    <row r="11" spans="1:22" ht="12.75">
      <c r="A11" s="48"/>
      <c r="B11" s="83" t="s">
        <v>563</v>
      </c>
      <c r="C11" s="84"/>
      <c r="D11" s="85">
        <f aca="true" t="shared" si="0" ref="D11:V11">SUM(D9:D10)</f>
        <v>2730123141</v>
      </c>
      <c r="E11" s="86">
        <f t="shared" si="0"/>
        <v>2103024824</v>
      </c>
      <c r="F11" s="86">
        <f t="shared" si="0"/>
        <v>325681765</v>
      </c>
      <c r="G11" s="86">
        <f t="shared" si="0"/>
        <v>0</v>
      </c>
      <c r="H11" s="86">
        <f t="shared" si="0"/>
        <v>0</v>
      </c>
      <c r="I11" s="86">
        <f t="shared" si="0"/>
        <v>61216893</v>
      </c>
      <c r="J11" s="86">
        <f t="shared" si="0"/>
        <v>454875816</v>
      </c>
      <c r="K11" s="86">
        <f t="shared" si="0"/>
        <v>3004605756</v>
      </c>
      <c r="L11" s="87">
        <f t="shared" si="0"/>
        <v>8679528195</v>
      </c>
      <c r="M11" s="85">
        <f t="shared" si="0"/>
        <v>1950268483</v>
      </c>
      <c r="N11" s="86">
        <f t="shared" si="0"/>
        <v>2502291271</v>
      </c>
      <c r="O11" s="86">
        <f t="shared" si="0"/>
        <v>751469877</v>
      </c>
      <c r="P11" s="86">
        <f t="shared" si="0"/>
        <v>467401947</v>
      </c>
      <c r="Q11" s="86">
        <f t="shared" si="0"/>
        <v>393343722</v>
      </c>
      <c r="R11" s="86">
        <f t="shared" si="0"/>
        <v>0</v>
      </c>
      <c r="S11" s="86">
        <f t="shared" si="0"/>
        <v>1373212095</v>
      </c>
      <c r="T11" s="86">
        <f t="shared" si="0"/>
        <v>1242332287</v>
      </c>
      <c r="U11" s="88">
        <f t="shared" si="0"/>
        <v>8680319682</v>
      </c>
      <c r="V11" s="89">
        <f t="shared" si="0"/>
        <v>733991020</v>
      </c>
    </row>
    <row r="12" spans="1:22" ht="13.5">
      <c r="A12" s="47" t="s">
        <v>564</v>
      </c>
      <c r="B12" s="75" t="s">
        <v>100</v>
      </c>
      <c r="C12" s="76" t="s">
        <v>101</v>
      </c>
      <c r="D12" s="77">
        <v>205012563</v>
      </c>
      <c r="E12" s="78">
        <v>125016560</v>
      </c>
      <c r="F12" s="78">
        <v>0</v>
      </c>
      <c r="G12" s="78">
        <v>0</v>
      </c>
      <c r="H12" s="78">
        <v>0</v>
      </c>
      <c r="I12" s="78">
        <v>5098665</v>
      </c>
      <c r="J12" s="78">
        <v>12276796</v>
      </c>
      <c r="K12" s="78">
        <v>161529791</v>
      </c>
      <c r="L12" s="79">
        <v>508934375</v>
      </c>
      <c r="M12" s="77">
        <v>62439958</v>
      </c>
      <c r="N12" s="78">
        <v>185919086</v>
      </c>
      <c r="O12" s="78">
        <v>50115569</v>
      </c>
      <c r="P12" s="78">
        <v>37335102</v>
      </c>
      <c r="Q12" s="78">
        <v>37663351</v>
      </c>
      <c r="R12" s="80"/>
      <c r="S12" s="78">
        <v>128925543</v>
      </c>
      <c r="T12" s="78">
        <v>38238835</v>
      </c>
      <c r="U12" s="81">
        <v>540637444</v>
      </c>
      <c r="V12" s="82">
        <v>65746000</v>
      </c>
    </row>
    <row r="13" spans="1:22" ht="13.5">
      <c r="A13" s="47" t="s">
        <v>564</v>
      </c>
      <c r="B13" s="75" t="s">
        <v>102</v>
      </c>
      <c r="C13" s="76" t="s">
        <v>103</v>
      </c>
      <c r="D13" s="77">
        <v>102254590</v>
      </c>
      <c r="E13" s="78">
        <v>119626370</v>
      </c>
      <c r="F13" s="78">
        <v>1779270</v>
      </c>
      <c r="G13" s="78">
        <v>0</v>
      </c>
      <c r="H13" s="78">
        <v>0</v>
      </c>
      <c r="I13" s="78">
        <v>5029000</v>
      </c>
      <c r="J13" s="78">
        <v>17352890</v>
      </c>
      <c r="K13" s="78">
        <v>92348620</v>
      </c>
      <c r="L13" s="79">
        <v>338390740</v>
      </c>
      <c r="M13" s="77">
        <v>20868130</v>
      </c>
      <c r="N13" s="78">
        <v>153921520</v>
      </c>
      <c r="O13" s="78">
        <v>15052070</v>
      </c>
      <c r="P13" s="78">
        <v>6312530</v>
      </c>
      <c r="Q13" s="78">
        <v>10083000</v>
      </c>
      <c r="R13" s="80"/>
      <c r="S13" s="78">
        <v>69957539</v>
      </c>
      <c r="T13" s="78">
        <v>16553800</v>
      </c>
      <c r="U13" s="81">
        <v>292748589</v>
      </c>
      <c r="V13" s="82">
        <v>31991250</v>
      </c>
    </row>
    <row r="14" spans="1:22" ht="13.5">
      <c r="A14" s="47" t="s">
        <v>564</v>
      </c>
      <c r="B14" s="75" t="s">
        <v>104</v>
      </c>
      <c r="C14" s="76" t="s">
        <v>105</v>
      </c>
      <c r="D14" s="77">
        <v>237753347</v>
      </c>
      <c r="E14" s="78">
        <v>132000000</v>
      </c>
      <c r="F14" s="78">
        <v>8000000</v>
      </c>
      <c r="G14" s="78">
        <v>0</v>
      </c>
      <c r="H14" s="78">
        <v>0</v>
      </c>
      <c r="I14" s="78">
        <v>8000000</v>
      </c>
      <c r="J14" s="78">
        <v>47000000</v>
      </c>
      <c r="K14" s="78">
        <v>111280500</v>
      </c>
      <c r="L14" s="79">
        <v>544033847</v>
      </c>
      <c r="M14" s="77">
        <v>110771894</v>
      </c>
      <c r="N14" s="78">
        <v>174023168</v>
      </c>
      <c r="O14" s="78">
        <v>97439490</v>
      </c>
      <c r="P14" s="78">
        <v>32022600</v>
      </c>
      <c r="Q14" s="78">
        <v>20224800</v>
      </c>
      <c r="R14" s="80"/>
      <c r="S14" s="78">
        <v>125560888</v>
      </c>
      <c r="T14" s="78">
        <v>62772620</v>
      </c>
      <c r="U14" s="81">
        <v>622815460</v>
      </c>
      <c r="V14" s="82">
        <v>55976700</v>
      </c>
    </row>
    <row r="15" spans="1:22" ht="13.5">
      <c r="A15" s="47" t="s">
        <v>564</v>
      </c>
      <c r="B15" s="75" t="s">
        <v>106</v>
      </c>
      <c r="C15" s="76" t="s">
        <v>107</v>
      </c>
      <c r="D15" s="77">
        <v>179470845</v>
      </c>
      <c r="E15" s="78">
        <v>57928697</v>
      </c>
      <c r="F15" s="78">
        <v>12343849</v>
      </c>
      <c r="G15" s="78">
        <v>0</v>
      </c>
      <c r="H15" s="78">
        <v>0</v>
      </c>
      <c r="I15" s="78">
        <v>1376455</v>
      </c>
      <c r="J15" s="78">
        <v>25353623</v>
      </c>
      <c r="K15" s="78">
        <v>194271518</v>
      </c>
      <c r="L15" s="79">
        <v>470744987</v>
      </c>
      <c r="M15" s="77">
        <v>147215082</v>
      </c>
      <c r="N15" s="78">
        <v>84035661</v>
      </c>
      <c r="O15" s="78">
        <v>47780156</v>
      </c>
      <c r="P15" s="78">
        <v>14366435</v>
      </c>
      <c r="Q15" s="78">
        <v>18087816</v>
      </c>
      <c r="R15" s="80"/>
      <c r="S15" s="78">
        <v>127927795</v>
      </c>
      <c r="T15" s="78">
        <v>40261166</v>
      </c>
      <c r="U15" s="81">
        <v>479674111</v>
      </c>
      <c r="V15" s="82">
        <v>37781159</v>
      </c>
    </row>
    <row r="16" spans="1:22" ht="13.5">
      <c r="A16" s="47" t="s">
        <v>564</v>
      </c>
      <c r="B16" s="75" t="s">
        <v>108</v>
      </c>
      <c r="C16" s="76" t="s">
        <v>109</v>
      </c>
      <c r="D16" s="77">
        <v>105438592</v>
      </c>
      <c r="E16" s="78">
        <v>26136043</v>
      </c>
      <c r="F16" s="78">
        <v>11244959</v>
      </c>
      <c r="G16" s="78">
        <v>0</v>
      </c>
      <c r="H16" s="78">
        <v>0</v>
      </c>
      <c r="I16" s="78">
        <v>1880142</v>
      </c>
      <c r="J16" s="78">
        <v>19994483</v>
      </c>
      <c r="K16" s="78">
        <v>78865106</v>
      </c>
      <c r="L16" s="79">
        <v>243559325</v>
      </c>
      <c r="M16" s="77">
        <v>50623760</v>
      </c>
      <c r="N16" s="78">
        <v>36644507</v>
      </c>
      <c r="O16" s="78">
        <v>23411828</v>
      </c>
      <c r="P16" s="78">
        <v>3312000</v>
      </c>
      <c r="Q16" s="78">
        <v>6536129</v>
      </c>
      <c r="R16" s="80"/>
      <c r="S16" s="78">
        <v>107562168</v>
      </c>
      <c r="T16" s="78">
        <v>19927756</v>
      </c>
      <c r="U16" s="81">
        <v>248018148</v>
      </c>
      <c r="V16" s="82">
        <v>33285000</v>
      </c>
    </row>
    <row r="17" spans="1:22" ht="13.5">
      <c r="A17" s="47" t="s">
        <v>564</v>
      </c>
      <c r="B17" s="75" t="s">
        <v>110</v>
      </c>
      <c r="C17" s="76" t="s">
        <v>111</v>
      </c>
      <c r="D17" s="77">
        <v>384768314</v>
      </c>
      <c r="E17" s="78">
        <v>282023201</v>
      </c>
      <c r="F17" s="78">
        <v>38794662</v>
      </c>
      <c r="G17" s="78">
        <v>0</v>
      </c>
      <c r="H17" s="78">
        <v>0</v>
      </c>
      <c r="I17" s="78">
        <v>0</v>
      </c>
      <c r="J17" s="78">
        <v>31379627</v>
      </c>
      <c r="K17" s="78">
        <v>306541431</v>
      </c>
      <c r="L17" s="79">
        <v>1043507235</v>
      </c>
      <c r="M17" s="77">
        <v>227810089</v>
      </c>
      <c r="N17" s="78">
        <v>329216949</v>
      </c>
      <c r="O17" s="78">
        <v>93880764</v>
      </c>
      <c r="P17" s="78">
        <v>60743297</v>
      </c>
      <c r="Q17" s="78">
        <v>60061432</v>
      </c>
      <c r="R17" s="80"/>
      <c r="S17" s="78">
        <v>172144156</v>
      </c>
      <c r="T17" s="78">
        <v>67938471</v>
      </c>
      <c r="U17" s="81">
        <v>1011795158</v>
      </c>
      <c r="V17" s="82">
        <v>41171500</v>
      </c>
    </row>
    <row r="18" spans="1:22" ht="13.5">
      <c r="A18" s="47" t="s">
        <v>564</v>
      </c>
      <c r="B18" s="75" t="s">
        <v>112</v>
      </c>
      <c r="C18" s="76" t="s">
        <v>113</v>
      </c>
      <c r="D18" s="77">
        <v>70951657</v>
      </c>
      <c r="E18" s="78">
        <v>5108501</v>
      </c>
      <c r="F18" s="78">
        <v>50835</v>
      </c>
      <c r="G18" s="78">
        <v>0</v>
      </c>
      <c r="H18" s="78">
        <v>0</v>
      </c>
      <c r="I18" s="78">
        <v>306514</v>
      </c>
      <c r="J18" s="78">
        <v>42953937</v>
      </c>
      <c r="K18" s="78">
        <v>68013404</v>
      </c>
      <c r="L18" s="79">
        <v>187384848</v>
      </c>
      <c r="M18" s="77">
        <v>19250569</v>
      </c>
      <c r="N18" s="78">
        <v>3366935</v>
      </c>
      <c r="O18" s="78">
        <v>19077959</v>
      </c>
      <c r="P18" s="78">
        <v>6904995</v>
      </c>
      <c r="Q18" s="78">
        <v>3724121</v>
      </c>
      <c r="R18" s="80"/>
      <c r="S18" s="78">
        <v>63652853</v>
      </c>
      <c r="T18" s="78">
        <v>54259818</v>
      </c>
      <c r="U18" s="81">
        <v>170237250</v>
      </c>
      <c r="V18" s="82">
        <v>18147150</v>
      </c>
    </row>
    <row r="19" spans="1:22" ht="13.5">
      <c r="A19" s="47" t="s">
        <v>565</v>
      </c>
      <c r="B19" s="75" t="s">
        <v>475</v>
      </c>
      <c r="C19" s="76" t="s">
        <v>476</v>
      </c>
      <c r="D19" s="77">
        <v>65740626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95171837</v>
      </c>
      <c r="L19" s="79">
        <v>160912463</v>
      </c>
      <c r="M19" s="77">
        <v>0</v>
      </c>
      <c r="N19" s="78">
        <v>0</v>
      </c>
      <c r="O19" s="78">
        <v>0</v>
      </c>
      <c r="P19" s="78">
        <v>0</v>
      </c>
      <c r="Q19" s="78">
        <v>0</v>
      </c>
      <c r="R19" s="80"/>
      <c r="S19" s="78">
        <v>104590000</v>
      </c>
      <c r="T19" s="78">
        <v>56322462</v>
      </c>
      <c r="U19" s="81">
        <v>160912462</v>
      </c>
      <c r="V19" s="82">
        <v>0</v>
      </c>
    </row>
    <row r="20" spans="1:22" ht="12.75">
      <c r="A20" s="48"/>
      <c r="B20" s="83" t="s">
        <v>566</v>
      </c>
      <c r="C20" s="84"/>
      <c r="D20" s="85">
        <f aca="true" t="shared" si="1" ref="D20:V20">SUM(D12:D19)</f>
        <v>1351390534</v>
      </c>
      <c r="E20" s="86">
        <f t="shared" si="1"/>
        <v>747839372</v>
      </c>
      <c r="F20" s="86">
        <f t="shared" si="1"/>
        <v>72213575</v>
      </c>
      <c r="G20" s="86">
        <f t="shared" si="1"/>
        <v>0</v>
      </c>
      <c r="H20" s="86">
        <f t="shared" si="1"/>
        <v>0</v>
      </c>
      <c r="I20" s="86">
        <f t="shared" si="1"/>
        <v>21690776</v>
      </c>
      <c r="J20" s="86">
        <f t="shared" si="1"/>
        <v>196311356</v>
      </c>
      <c r="K20" s="86">
        <f t="shared" si="1"/>
        <v>1108022207</v>
      </c>
      <c r="L20" s="87">
        <f t="shared" si="1"/>
        <v>3497467820</v>
      </c>
      <c r="M20" s="85">
        <f t="shared" si="1"/>
        <v>638979482</v>
      </c>
      <c r="N20" s="86">
        <f t="shared" si="1"/>
        <v>967127826</v>
      </c>
      <c r="O20" s="86">
        <f t="shared" si="1"/>
        <v>346757836</v>
      </c>
      <c r="P20" s="86">
        <f t="shared" si="1"/>
        <v>160996959</v>
      </c>
      <c r="Q20" s="86">
        <f t="shared" si="1"/>
        <v>156380649</v>
      </c>
      <c r="R20" s="86">
        <f t="shared" si="1"/>
        <v>0</v>
      </c>
      <c r="S20" s="86">
        <f t="shared" si="1"/>
        <v>900320942</v>
      </c>
      <c r="T20" s="86">
        <f t="shared" si="1"/>
        <v>356274928</v>
      </c>
      <c r="U20" s="88">
        <f t="shared" si="1"/>
        <v>3526838622</v>
      </c>
      <c r="V20" s="89">
        <f t="shared" si="1"/>
        <v>284098759</v>
      </c>
    </row>
    <row r="21" spans="1:22" ht="13.5">
      <c r="A21" s="47" t="s">
        <v>564</v>
      </c>
      <c r="B21" s="75" t="s">
        <v>114</v>
      </c>
      <c r="C21" s="76" t="s">
        <v>115</v>
      </c>
      <c r="D21" s="77">
        <v>168111996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1323000</v>
      </c>
      <c r="K21" s="78">
        <v>207696425</v>
      </c>
      <c r="L21" s="79">
        <v>377131421</v>
      </c>
      <c r="M21" s="77">
        <v>10473750</v>
      </c>
      <c r="N21" s="78">
        <v>0</v>
      </c>
      <c r="O21" s="78">
        <v>0</v>
      </c>
      <c r="P21" s="78">
        <v>0</v>
      </c>
      <c r="Q21" s="78">
        <v>551250</v>
      </c>
      <c r="R21" s="80"/>
      <c r="S21" s="78">
        <v>313708000</v>
      </c>
      <c r="T21" s="78">
        <v>22347675</v>
      </c>
      <c r="U21" s="81">
        <v>347080675</v>
      </c>
      <c r="V21" s="82">
        <v>68457000</v>
      </c>
    </row>
    <row r="22" spans="1:22" ht="13.5">
      <c r="A22" s="47" t="s">
        <v>564</v>
      </c>
      <c r="B22" s="75" t="s">
        <v>116</v>
      </c>
      <c r="C22" s="76" t="s">
        <v>117</v>
      </c>
      <c r="D22" s="77">
        <v>243808231</v>
      </c>
      <c r="E22" s="78">
        <v>0</v>
      </c>
      <c r="F22" s="78">
        <v>0</v>
      </c>
      <c r="G22" s="78">
        <v>0</v>
      </c>
      <c r="H22" s="78">
        <v>0</v>
      </c>
      <c r="I22" s="78">
        <v>5492</v>
      </c>
      <c r="J22" s="78">
        <v>25785984</v>
      </c>
      <c r="K22" s="78">
        <v>215139882</v>
      </c>
      <c r="L22" s="79">
        <v>484739589</v>
      </c>
      <c r="M22" s="77">
        <v>59997058</v>
      </c>
      <c r="N22" s="78">
        <v>0</v>
      </c>
      <c r="O22" s="78">
        <v>0</v>
      </c>
      <c r="P22" s="78">
        <v>0</v>
      </c>
      <c r="Q22" s="78">
        <v>5821011</v>
      </c>
      <c r="R22" s="80"/>
      <c r="S22" s="78">
        <v>308248904</v>
      </c>
      <c r="T22" s="78">
        <v>40503939</v>
      </c>
      <c r="U22" s="81">
        <v>414570912</v>
      </c>
      <c r="V22" s="82">
        <v>75904100</v>
      </c>
    </row>
    <row r="23" spans="1:22" ht="13.5">
      <c r="A23" s="47" t="s">
        <v>564</v>
      </c>
      <c r="B23" s="75" t="s">
        <v>118</v>
      </c>
      <c r="C23" s="76" t="s">
        <v>119</v>
      </c>
      <c r="D23" s="77">
        <v>55593870</v>
      </c>
      <c r="E23" s="78">
        <v>8086944</v>
      </c>
      <c r="F23" s="78">
        <v>0</v>
      </c>
      <c r="G23" s="78">
        <v>0</v>
      </c>
      <c r="H23" s="78">
        <v>0</v>
      </c>
      <c r="I23" s="78">
        <v>547058</v>
      </c>
      <c r="J23" s="78">
        <v>14223508</v>
      </c>
      <c r="K23" s="78">
        <v>33894669</v>
      </c>
      <c r="L23" s="79">
        <v>112346049</v>
      </c>
      <c r="M23" s="77">
        <v>30423122</v>
      </c>
      <c r="N23" s="78">
        <v>8133941</v>
      </c>
      <c r="O23" s="78">
        <v>0</v>
      </c>
      <c r="P23" s="78">
        <v>0</v>
      </c>
      <c r="Q23" s="78">
        <v>11305700</v>
      </c>
      <c r="R23" s="80"/>
      <c r="S23" s="78">
        <v>54155897</v>
      </c>
      <c r="T23" s="78">
        <v>8841546</v>
      </c>
      <c r="U23" s="81">
        <v>112860206</v>
      </c>
      <c r="V23" s="82">
        <v>20149710</v>
      </c>
    </row>
    <row r="24" spans="1:22" ht="13.5">
      <c r="A24" s="47" t="s">
        <v>564</v>
      </c>
      <c r="B24" s="75" t="s">
        <v>120</v>
      </c>
      <c r="C24" s="76" t="s">
        <v>121</v>
      </c>
      <c r="D24" s="77">
        <v>136101010</v>
      </c>
      <c r="E24" s="78">
        <v>34047424</v>
      </c>
      <c r="F24" s="78">
        <v>0</v>
      </c>
      <c r="G24" s="78">
        <v>0</v>
      </c>
      <c r="H24" s="78">
        <v>0</v>
      </c>
      <c r="I24" s="78">
        <v>1098304</v>
      </c>
      <c r="J24" s="78">
        <v>10983040</v>
      </c>
      <c r="K24" s="78">
        <v>63931673</v>
      </c>
      <c r="L24" s="79">
        <v>246161451</v>
      </c>
      <c r="M24" s="77">
        <v>26122831</v>
      </c>
      <c r="N24" s="78">
        <v>38431854</v>
      </c>
      <c r="O24" s="78">
        <v>0</v>
      </c>
      <c r="P24" s="78">
        <v>0</v>
      </c>
      <c r="Q24" s="78">
        <v>10983040</v>
      </c>
      <c r="R24" s="80"/>
      <c r="S24" s="78">
        <v>134350050</v>
      </c>
      <c r="T24" s="78">
        <v>14317821</v>
      </c>
      <c r="U24" s="81">
        <v>224205596</v>
      </c>
      <c r="V24" s="82">
        <v>40615950</v>
      </c>
    </row>
    <row r="25" spans="1:22" ht="13.5">
      <c r="A25" s="47" t="s">
        <v>564</v>
      </c>
      <c r="B25" s="75" t="s">
        <v>122</v>
      </c>
      <c r="C25" s="76" t="s">
        <v>123</v>
      </c>
      <c r="D25" s="77">
        <v>96420012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2008204</v>
      </c>
      <c r="K25" s="78">
        <v>73222280</v>
      </c>
      <c r="L25" s="79">
        <v>171650496</v>
      </c>
      <c r="M25" s="77">
        <v>45816339</v>
      </c>
      <c r="N25" s="78">
        <v>0</v>
      </c>
      <c r="O25" s="78">
        <v>0</v>
      </c>
      <c r="P25" s="78">
        <v>0</v>
      </c>
      <c r="Q25" s="78">
        <v>726805</v>
      </c>
      <c r="R25" s="80"/>
      <c r="S25" s="78">
        <v>105986764</v>
      </c>
      <c r="T25" s="78">
        <v>21999456</v>
      </c>
      <c r="U25" s="81">
        <v>174529364</v>
      </c>
      <c r="V25" s="82">
        <v>32439050</v>
      </c>
    </row>
    <row r="26" spans="1:22" ht="13.5">
      <c r="A26" s="47" t="s">
        <v>564</v>
      </c>
      <c r="B26" s="75" t="s">
        <v>124</v>
      </c>
      <c r="C26" s="76" t="s">
        <v>125</v>
      </c>
      <c r="D26" s="77">
        <v>227623189</v>
      </c>
      <c r="E26" s="78">
        <v>75962250</v>
      </c>
      <c r="F26" s="78">
        <v>0</v>
      </c>
      <c r="G26" s="78">
        <v>0</v>
      </c>
      <c r="H26" s="78">
        <v>0</v>
      </c>
      <c r="I26" s="78">
        <v>3506589</v>
      </c>
      <c r="J26" s="78">
        <v>20458000</v>
      </c>
      <c r="K26" s="78">
        <v>133786756</v>
      </c>
      <c r="L26" s="79">
        <v>461336784</v>
      </c>
      <c r="M26" s="77">
        <v>118211411</v>
      </c>
      <c r="N26" s="78">
        <v>65767951</v>
      </c>
      <c r="O26" s="78">
        <v>0</v>
      </c>
      <c r="P26" s="78">
        <v>0</v>
      </c>
      <c r="Q26" s="78">
        <v>25965905</v>
      </c>
      <c r="R26" s="80"/>
      <c r="S26" s="78">
        <v>220162513</v>
      </c>
      <c r="T26" s="78">
        <v>49821275</v>
      </c>
      <c r="U26" s="81">
        <v>479929055</v>
      </c>
      <c r="V26" s="82">
        <v>50577850</v>
      </c>
    </row>
    <row r="27" spans="1:22" ht="13.5">
      <c r="A27" s="47" t="s">
        <v>565</v>
      </c>
      <c r="B27" s="75" t="s">
        <v>477</v>
      </c>
      <c r="C27" s="76" t="s">
        <v>478</v>
      </c>
      <c r="D27" s="77">
        <v>830004581</v>
      </c>
      <c r="E27" s="78">
        <v>0</v>
      </c>
      <c r="F27" s="78">
        <v>123766285</v>
      </c>
      <c r="G27" s="78">
        <v>0</v>
      </c>
      <c r="H27" s="78">
        <v>0</v>
      </c>
      <c r="I27" s="78">
        <v>1761120</v>
      </c>
      <c r="J27" s="78">
        <v>225635337</v>
      </c>
      <c r="K27" s="78">
        <v>464845800</v>
      </c>
      <c r="L27" s="79">
        <v>1646013123</v>
      </c>
      <c r="M27" s="77">
        <v>0</v>
      </c>
      <c r="N27" s="78">
        <v>0</v>
      </c>
      <c r="O27" s="78">
        <v>391992991</v>
      </c>
      <c r="P27" s="78">
        <v>143505951</v>
      </c>
      <c r="Q27" s="78">
        <v>7683457</v>
      </c>
      <c r="R27" s="80"/>
      <c r="S27" s="78">
        <v>566555588</v>
      </c>
      <c r="T27" s="78">
        <v>602538186</v>
      </c>
      <c r="U27" s="81">
        <v>1712276173</v>
      </c>
      <c r="V27" s="82">
        <v>507177894</v>
      </c>
    </row>
    <row r="28" spans="1:22" ht="12.75">
      <c r="A28" s="48"/>
      <c r="B28" s="83" t="s">
        <v>567</v>
      </c>
      <c r="C28" s="84"/>
      <c r="D28" s="85">
        <f aca="true" t="shared" si="2" ref="D28:V28">SUM(D21:D27)</f>
        <v>1757662889</v>
      </c>
      <c r="E28" s="86">
        <f t="shared" si="2"/>
        <v>118096618</v>
      </c>
      <c r="F28" s="86">
        <f t="shared" si="2"/>
        <v>123766285</v>
      </c>
      <c r="G28" s="86">
        <f t="shared" si="2"/>
        <v>0</v>
      </c>
      <c r="H28" s="86">
        <f t="shared" si="2"/>
        <v>0</v>
      </c>
      <c r="I28" s="86">
        <f t="shared" si="2"/>
        <v>6918563</v>
      </c>
      <c r="J28" s="86">
        <f t="shared" si="2"/>
        <v>300417073</v>
      </c>
      <c r="K28" s="86">
        <f t="shared" si="2"/>
        <v>1192517485</v>
      </c>
      <c r="L28" s="87">
        <f t="shared" si="2"/>
        <v>3499378913</v>
      </c>
      <c r="M28" s="85">
        <f t="shared" si="2"/>
        <v>291044511</v>
      </c>
      <c r="N28" s="86">
        <f t="shared" si="2"/>
        <v>112333746</v>
      </c>
      <c r="O28" s="86">
        <f t="shared" si="2"/>
        <v>391992991</v>
      </c>
      <c r="P28" s="86">
        <f t="shared" si="2"/>
        <v>143505951</v>
      </c>
      <c r="Q28" s="86">
        <f t="shared" si="2"/>
        <v>63037168</v>
      </c>
      <c r="R28" s="86">
        <f t="shared" si="2"/>
        <v>0</v>
      </c>
      <c r="S28" s="86">
        <f t="shared" si="2"/>
        <v>1703167716</v>
      </c>
      <c r="T28" s="86">
        <f t="shared" si="2"/>
        <v>760369898</v>
      </c>
      <c r="U28" s="88">
        <f t="shared" si="2"/>
        <v>3465451981</v>
      </c>
      <c r="V28" s="89">
        <f t="shared" si="2"/>
        <v>795321554</v>
      </c>
    </row>
    <row r="29" spans="1:22" ht="13.5">
      <c r="A29" s="47" t="s">
        <v>564</v>
      </c>
      <c r="B29" s="75" t="s">
        <v>126</v>
      </c>
      <c r="C29" s="76" t="s">
        <v>127</v>
      </c>
      <c r="D29" s="77">
        <v>114593796</v>
      </c>
      <c r="E29" s="78">
        <v>57769325</v>
      </c>
      <c r="F29" s="78">
        <v>0</v>
      </c>
      <c r="G29" s="78">
        <v>0</v>
      </c>
      <c r="H29" s="78">
        <v>0</v>
      </c>
      <c r="I29" s="78">
        <v>5470580</v>
      </c>
      <c r="J29" s="78">
        <v>2936953</v>
      </c>
      <c r="K29" s="78">
        <v>129508685</v>
      </c>
      <c r="L29" s="79">
        <v>310279339</v>
      </c>
      <c r="M29" s="77">
        <v>53062387</v>
      </c>
      <c r="N29" s="78">
        <v>165344934</v>
      </c>
      <c r="O29" s="78">
        <v>0</v>
      </c>
      <c r="P29" s="78">
        <v>0</v>
      </c>
      <c r="Q29" s="78">
        <v>38153932</v>
      </c>
      <c r="R29" s="80"/>
      <c r="S29" s="78">
        <v>53949000</v>
      </c>
      <c r="T29" s="78">
        <v>51183481</v>
      </c>
      <c r="U29" s="81">
        <v>361693734</v>
      </c>
      <c r="V29" s="82">
        <v>22102252</v>
      </c>
    </row>
    <row r="30" spans="1:22" ht="13.5">
      <c r="A30" s="47" t="s">
        <v>564</v>
      </c>
      <c r="B30" s="75" t="s">
        <v>128</v>
      </c>
      <c r="C30" s="76" t="s">
        <v>129</v>
      </c>
      <c r="D30" s="77">
        <v>163487958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913081</v>
      </c>
      <c r="K30" s="78">
        <v>80367552</v>
      </c>
      <c r="L30" s="79">
        <v>244768591</v>
      </c>
      <c r="M30" s="77">
        <v>12100000</v>
      </c>
      <c r="N30" s="78">
        <v>0</v>
      </c>
      <c r="O30" s="78">
        <v>0</v>
      </c>
      <c r="P30" s="78">
        <v>0</v>
      </c>
      <c r="Q30" s="78">
        <v>3146000</v>
      </c>
      <c r="R30" s="80"/>
      <c r="S30" s="78">
        <v>192833000</v>
      </c>
      <c r="T30" s="78">
        <v>32711703</v>
      </c>
      <c r="U30" s="81">
        <v>240790703</v>
      </c>
      <c r="V30" s="82">
        <v>58473000</v>
      </c>
    </row>
    <row r="31" spans="1:22" ht="13.5">
      <c r="A31" s="47" t="s">
        <v>564</v>
      </c>
      <c r="B31" s="75" t="s">
        <v>130</v>
      </c>
      <c r="C31" s="76" t="s">
        <v>131</v>
      </c>
      <c r="D31" s="77">
        <v>119793829</v>
      </c>
      <c r="E31" s="78">
        <v>15765750</v>
      </c>
      <c r="F31" s="78">
        <v>0</v>
      </c>
      <c r="G31" s="78">
        <v>0</v>
      </c>
      <c r="H31" s="78">
        <v>0</v>
      </c>
      <c r="I31" s="78">
        <v>308700</v>
      </c>
      <c r="J31" s="78">
        <v>4410000</v>
      </c>
      <c r="K31" s="78">
        <v>74361781</v>
      </c>
      <c r="L31" s="79">
        <v>214640060</v>
      </c>
      <c r="M31" s="77">
        <v>10106738</v>
      </c>
      <c r="N31" s="78">
        <v>20276462</v>
      </c>
      <c r="O31" s="78">
        <v>0</v>
      </c>
      <c r="P31" s="78">
        <v>0</v>
      </c>
      <c r="Q31" s="78">
        <v>9145527</v>
      </c>
      <c r="R31" s="80"/>
      <c r="S31" s="78">
        <v>157350750</v>
      </c>
      <c r="T31" s="78">
        <v>17762583</v>
      </c>
      <c r="U31" s="81">
        <v>214642060</v>
      </c>
      <c r="V31" s="82">
        <v>35564150</v>
      </c>
    </row>
    <row r="32" spans="1:22" ht="13.5">
      <c r="A32" s="47" t="s">
        <v>564</v>
      </c>
      <c r="B32" s="75" t="s">
        <v>132</v>
      </c>
      <c r="C32" s="76" t="s">
        <v>133</v>
      </c>
      <c r="D32" s="77">
        <v>121562911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2735290</v>
      </c>
      <c r="K32" s="78">
        <v>139906112</v>
      </c>
      <c r="L32" s="79">
        <v>264204313</v>
      </c>
      <c r="M32" s="77">
        <v>7691577</v>
      </c>
      <c r="N32" s="78">
        <v>0</v>
      </c>
      <c r="O32" s="78">
        <v>0</v>
      </c>
      <c r="P32" s="78">
        <v>0</v>
      </c>
      <c r="Q32" s="78">
        <v>1541121</v>
      </c>
      <c r="R32" s="80"/>
      <c r="S32" s="78">
        <v>183795851</v>
      </c>
      <c r="T32" s="78">
        <v>23174471</v>
      </c>
      <c r="U32" s="81">
        <v>216203020</v>
      </c>
      <c r="V32" s="82">
        <v>57686000</v>
      </c>
    </row>
    <row r="33" spans="1:22" ht="13.5">
      <c r="A33" s="47" t="s">
        <v>564</v>
      </c>
      <c r="B33" s="75" t="s">
        <v>134</v>
      </c>
      <c r="C33" s="76" t="s">
        <v>135</v>
      </c>
      <c r="D33" s="77">
        <v>45780496</v>
      </c>
      <c r="E33" s="78">
        <v>14251344</v>
      </c>
      <c r="F33" s="78">
        <v>0</v>
      </c>
      <c r="G33" s="78">
        <v>0</v>
      </c>
      <c r="H33" s="78">
        <v>0</v>
      </c>
      <c r="I33" s="78">
        <v>153739</v>
      </c>
      <c r="J33" s="78">
        <v>2172719</v>
      </c>
      <c r="K33" s="78">
        <v>36557910</v>
      </c>
      <c r="L33" s="79">
        <v>98916208</v>
      </c>
      <c r="M33" s="77">
        <v>1322808</v>
      </c>
      <c r="N33" s="78">
        <v>12861089</v>
      </c>
      <c r="O33" s="78">
        <v>0</v>
      </c>
      <c r="P33" s="78">
        <v>0</v>
      </c>
      <c r="Q33" s="78">
        <v>5210225</v>
      </c>
      <c r="R33" s="80"/>
      <c r="S33" s="78">
        <v>83862482</v>
      </c>
      <c r="T33" s="78">
        <v>12922712</v>
      </c>
      <c r="U33" s="81">
        <v>116179316</v>
      </c>
      <c r="V33" s="82">
        <v>22517350</v>
      </c>
    </row>
    <row r="34" spans="1:22" ht="13.5">
      <c r="A34" s="47" t="s">
        <v>564</v>
      </c>
      <c r="B34" s="75" t="s">
        <v>136</v>
      </c>
      <c r="C34" s="76" t="s">
        <v>137</v>
      </c>
      <c r="D34" s="77">
        <v>376338052</v>
      </c>
      <c r="E34" s="78">
        <v>280450000</v>
      </c>
      <c r="F34" s="78">
        <v>0</v>
      </c>
      <c r="G34" s="78">
        <v>0</v>
      </c>
      <c r="H34" s="78">
        <v>0</v>
      </c>
      <c r="I34" s="78">
        <v>5000000</v>
      </c>
      <c r="J34" s="78">
        <v>79079600</v>
      </c>
      <c r="K34" s="78">
        <v>129033885</v>
      </c>
      <c r="L34" s="79">
        <v>869901537</v>
      </c>
      <c r="M34" s="77">
        <v>131749341</v>
      </c>
      <c r="N34" s="78">
        <v>355286329</v>
      </c>
      <c r="O34" s="78">
        <v>0</v>
      </c>
      <c r="P34" s="78">
        <v>0</v>
      </c>
      <c r="Q34" s="78">
        <v>63038792</v>
      </c>
      <c r="R34" s="80"/>
      <c r="S34" s="78">
        <v>224926600</v>
      </c>
      <c r="T34" s="78">
        <v>95700475</v>
      </c>
      <c r="U34" s="81">
        <v>870701537</v>
      </c>
      <c r="V34" s="82">
        <v>66588400</v>
      </c>
    </row>
    <row r="35" spans="1:22" ht="13.5">
      <c r="A35" s="47" t="s">
        <v>565</v>
      </c>
      <c r="B35" s="75" t="s">
        <v>479</v>
      </c>
      <c r="C35" s="76" t="s">
        <v>480</v>
      </c>
      <c r="D35" s="77">
        <v>425617550</v>
      </c>
      <c r="E35" s="78">
        <v>0</v>
      </c>
      <c r="F35" s="78">
        <v>19506351</v>
      </c>
      <c r="G35" s="78">
        <v>0</v>
      </c>
      <c r="H35" s="78">
        <v>0</v>
      </c>
      <c r="I35" s="78">
        <v>581600</v>
      </c>
      <c r="J35" s="78">
        <v>140320858</v>
      </c>
      <c r="K35" s="78">
        <v>558749808</v>
      </c>
      <c r="L35" s="79">
        <v>1144776167</v>
      </c>
      <c r="M35" s="77">
        <v>0</v>
      </c>
      <c r="N35" s="78">
        <v>0</v>
      </c>
      <c r="O35" s="78">
        <v>282798293</v>
      </c>
      <c r="P35" s="78">
        <v>69248098</v>
      </c>
      <c r="Q35" s="78">
        <v>0</v>
      </c>
      <c r="R35" s="80"/>
      <c r="S35" s="78">
        <v>747007481</v>
      </c>
      <c r="T35" s="78">
        <v>177770724</v>
      </c>
      <c r="U35" s="81">
        <v>1276824596</v>
      </c>
      <c r="V35" s="82">
        <v>446946000</v>
      </c>
    </row>
    <row r="36" spans="1:22" ht="12.75">
      <c r="A36" s="48"/>
      <c r="B36" s="83" t="s">
        <v>568</v>
      </c>
      <c r="C36" s="84"/>
      <c r="D36" s="85">
        <f aca="true" t="shared" si="3" ref="D36:V36">SUM(D29:D35)</f>
        <v>1367174592</v>
      </c>
      <c r="E36" s="86">
        <f t="shared" si="3"/>
        <v>368236419</v>
      </c>
      <c r="F36" s="86">
        <f t="shared" si="3"/>
        <v>19506351</v>
      </c>
      <c r="G36" s="86">
        <f t="shared" si="3"/>
        <v>0</v>
      </c>
      <c r="H36" s="86">
        <f t="shared" si="3"/>
        <v>0</v>
      </c>
      <c r="I36" s="86">
        <f t="shared" si="3"/>
        <v>11514619</v>
      </c>
      <c r="J36" s="86">
        <f t="shared" si="3"/>
        <v>232568501</v>
      </c>
      <c r="K36" s="86">
        <f t="shared" si="3"/>
        <v>1148485733</v>
      </c>
      <c r="L36" s="87">
        <f t="shared" si="3"/>
        <v>3147486215</v>
      </c>
      <c r="M36" s="85">
        <f t="shared" si="3"/>
        <v>216032851</v>
      </c>
      <c r="N36" s="86">
        <f t="shared" si="3"/>
        <v>553768814</v>
      </c>
      <c r="O36" s="86">
        <f t="shared" si="3"/>
        <v>282798293</v>
      </c>
      <c r="P36" s="86">
        <f t="shared" si="3"/>
        <v>69248098</v>
      </c>
      <c r="Q36" s="86">
        <f t="shared" si="3"/>
        <v>120235597</v>
      </c>
      <c r="R36" s="86">
        <f t="shared" si="3"/>
        <v>0</v>
      </c>
      <c r="S36" s="86">
        <f t="shared" si="3"/>
        <v>1643725164</v>
      </c>
      <c r="T36" s="86">
        <f t="shared" si="3"/>
        <v>411226149</v>
      </c>
      <c r="U36" s="88">
        <f t="shared" si="3"/>
        <v>3297034966</v>
      </c>
      <c r="V36" s="89">
        <f t="shared" si="3"/>
        <v>709877152</v>
      </c>
    </row>
    <row r="37" spans="1:22" ht="13.5">
      <c r="A37" s="47" t="s">
        <v>564</v>
      </c>
      <c r="B37" s="75" t="s">
        <v>138</v>
      </c>
      <c r="C37" s="76" t="s">
        <v>139</v>
      </c>
      <c r="D37" s="77">
        <v>148599569</v>
      </c>
      <c r="E37" s="78">
        <v>25551068</v>
      </c>
      <c r="F37" s="78">
        <v>0</v>
      </c>
      <c r="G37" s="78">
        <v>0</v>
      </c>
      <c r="H37" s="78">
        <v>0</v>
      </c>
      <c r="I37" s="78">
        <v>231673</v>
      </c>
      <c r="J37" s="78">
        <v>5716324</v>
      </c>
      <c r="K37" s="78">
        <v>205056756</v>
      </c>
      <c r="L37" s="79">
        <v>385155390</v>
      </c>
      <c r="M37" s="77">
        <v>34255753</v>
      </c>
      <c r="N37" s="78">
        <v>39358638</v>
      </c>
      <c r="O37" s="78">
        <v>0</v>
      </c>
      <c r="P37" s="78">
        <v>0</v>
      </c>
      <c r="Q37" s="78">
        <v>8165891</v>
      </c>
      <c r="R37" s="80"/>
      <c r="S37" s="78">
        <v>202760700</v>
      </c>
      <c r="T37" s="78">
        <v>58109719</v>
      </c>
      <c r="U37" s="81">
        <v>342650701</v>
      </c>
      <c r="V37" s="82">
        <v>42505000</v>
      </c>
    </row>
    <row r="38" spans="1:22" ht="13.5">
      <c r="A38" s="47" t="s">
        <v>564</v>
      </c>
      <c r="B38" s="75" t="s">
        <v>140</v>
      </c>
      <c r="C38" s="76" t="s">
        <v>141</v>
      </c>
      <c r="D38" s="77">
        <v>132759299</v>
      </c>
      <c r="E38" s="78">
        <v>44712143</v>
      </c>
      <c r="F38" s="78">
        <v>0</v>
      </c>
      <c r="G38" s="78">
        <v>0</v>
      </c>
      <c r="H38" s="78">
        <v>0</v>
      </c>
      <c r="I38" s="78">
        <v>3586061</v>
      </c>
      <c r="J38" s="78">
        <v>8585226</v>
      </c>
      <c r="K38" s="78">
        <v>116662899</v>
      </c>
      <c r="L38" s="79">
        <v>306305628</v>
      </c>
      <c r="M38" s="77">
        <v>10166083</v>
      </c>
      <c r="N38" s="78">
        <v>48725340</v>
      </c>
      <c r="O38" s="78">
        <v>0</v>
      </c>
      <c r="P38" s="78">
        <v>0</v>
      </c>
      <c r="Q38" s="78">
        <v>11490005</v>
      </c>
      <c r="R38" s="80"/>
      <c r="S38" s="78">
        <v>180729000</v>
      </c>
      <c r="T38" s="78">
        <v>26514856</v>
      </c>
      <c r="U38" s="81">
        <v>277625284</v>
      </c>
      <c r="V38" s="82">
        <v>42458000</v>
      </c>
    </row>
    <row r="39" spans="1:22" ht="13.5">
      <c r="A39" s="47" t="s">
        <v>564</v>
      </c>
      <c r="B39" s="75" t="s">
        <v>142</v>
      </c>
      <c r="C39" s="76" t="s">
        <v>143</v>
      </c>
      <c r="D39" s="77">
        <v>125609506</v>
      </c>
      <c r="E39" s="78">
        <v>104120401</v>
      </c>
      <c r="F39" s="78">
        <v>0</v>
      </c>
      <c r="G39" s="78">
        <v>0</v>
      </c>
      <c r="H39" s="78">
        <v>0</v>
      </c>
      <c r="I39" s="78">
        <v>125120</v>
      </c>
      <c r="J39" s="78">
        <v>2173346</v>
      </c>
      <c r="K39" s="78">
        <v>67348144</v>
      </c>
      <c r="L39" s="79">
        <v>299376517</v>
      </c>
      <c r="M39" s="77">
        <v>46749294</v>
      </c>
      <c r="N39" s="78">
        <v>129742310</v>
      </c>
      <c r="O39" s="78">
        <v>0</v>
      </c>
      <c r="P39" s="78">
        <v>0</v>
      </c>
      <c r="Q39" s="78">
        <v>34695573</v>
      </c>
      <c r="R39" s="80"/>
      <c r="S39" s="78">
        <v>73974105</v>
      </c>
      <c r="T39" s="78">
        <v>26015765</v>
      </c>
      <c r="U39" s="81">
        <v>311177047</v>
      </c>
      <c r="V39" s="82">
        <v>27808012</v>
      </c>
    </row>
    <row r="40" spans="1:22" ht="13.5">
      <c r="A40" s="47" t="s">
        <v>565</v>
      </c>
      <c r="B40" s="75" t="s">
        <v>481</v>
      </c>
      <c r="C40" s="76" t="s">
        <v>482</v>
      </c>
      <c r="D40" s="77">
        <v>246773359</v>
      </c>
      <c r="E40" s="78">
        <v>0</v>
      </c>
      <c r="F40" s="78">
        <v>9000000</v>
      </c>
      <c r="G40" s="78">
        <v>0</v>
      </c>
      <c r="H40" s="78">
        <v>0</v>
      </c>
      <c r="I40" s="78">
        <v>5867279</v>
      </c>
      <c r="J40" s="78">
        <v>86917574</v>
      </c>
      <c r="K40" s="78">
        <v>183994393</v>
      </c>
      <c r="L40" s="79">
        <v>532552605</v>
      </c>
      <c r="M40" s="77">
        <v>0</v>
      </c>
      <c r="N40" s="78">
        <v>0</v>
      </c>
      <c r="O40" s="78">
        <v>161671653</v>
      </c>
      <c r="P40" s="78">
        <v>37298570</v>
      </c>
      <c r="Q40" s="78">
        <v>0</v>
      </c>
      <c r="R40" s="80"/>
      <c r="S40" s="78">
        <v>368308001</v>
      </c>
      <c r="T40" s="78">
        <v>64954332</v>
      </c>
      <c r="U40" s="81">
        <v>632232556</v>
      </c>
      <c r="V40" s="82">
        <v>389325000</v>
      </c>
    </row>
    <row r="41" spans="1:22" ht="12.75">
      <c r="A41" s="48"/>
      <c r="B41" s="83" t="s">
        <v>569</v>
      </c>
      <c r="C41" s="84"/>
      <c r="D41" s="85">
        <f aca="true" t="shared" si="4" ref="D41:V41">SUM(D37:D40)</f>
        <v>653741733</v>
      </c>
      <c r="E41" s="86">
        <f t="shared" si="4"/>
        <v>174383612</v>
      </c>
      <c r="F41" s="86">
        <f t="shared" si="4"/>
        <v>9000000</v>
      </c>
      <c r="G41" s="86">
        <f t="shared" si="4"/>
        <v>0</v>
      </c>
      <c r="H41" s="86">
        <f t="shared" si="4"/>
        <v>0</v>
      </c>
      <c r="I41" s="86">
        <f t="shared" si="4"/>
        <v>9810133</v>
      </c>
      <c r="J41" s="86">
        <f t="shared" si="4"/>
        <v>103392470</v>
      </c>
      <c r="K41" s="86">
        <f t="shared" si="4"/>
        <v>573062192</v>
      </c>
      <c r="L41" s="87">
        <f t="shared" si="4"/>
        <v>1523390140</v>
      </c>
      <c r="M41" s="85">
        <f t="shared" si="4"/>
        <v>91171130</v>
      </c>
      <c r="N41" s="86">
        <f t="shared" si="4"/>
        <v>217826288</v>
      </c>
      <c r="O41" s="86">
        <f t="shared" si="4"/>
        <v>161671653</v>
      </c>
      <c r="P41" s="86">
        <f t="shared" si="4"/>
        <v>37298570</v>
      </c>
      <c r="Q41" s="86">
        <f t="shared" si="4"/>
        <v>54351469</v>
      </c>
      <c r="R41" s="86">
        <f t="shared" si="4"/>
        <v>0</v>
      </c>
      <c r="S41" s="86">
        <f t="shared" si="4"/>
        <v>825771806</v>
      </c>
      <c r="T41" s="86">
        <f t="shared" si="4"/>
        <v>175594672</v>
      </c>
      <c r="U41" s="88">
        <f t="shared" si="4"/>
        <v>1563685588</v>
      </c>
      <c r="V41" s="89">
        <f t="shared" si="4"/>
        <v>502096012</v>
      </c>
    </row>
    <row r="42" spans="1:22" ht="13.5">
      <c r="A42" s="47" t="s">
        <v>564</v>
      </c>
      <c r="B42" s="75" t="s">
        <v>144</v>
      </c>
      <c r="C42" s="76" t="s">
        <v>145</v>
      </c>
      <c r="D42" s="77">
        <v>210890932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29160585</v>
      </c>
      <c r="K42" s="78">
        <v>193059321</v>
      </c>
      <c r="L42" s="79">
        <v>433110838</v>
      </c>
      <c r="M42" s="77">
        <v>46431613</v>
      </c>
      <c r="N42" s="78">
        <v>0</v>
      </c>
      <c r="O42" s="78">
        <v>0</v>
      </c>
      <c r="P42" s="78">
        <v>0</v>
      </c>
      <c r="Q42" s="78">
        <v>1514731</v>
      </c>
      <c r="R42" s="80"/>
      <c r="S42" s="78">
        <v>309216351</v>
      </c>
      <c r="T42" s="78">
        <v>148866163</v>
      </c>
      <c r="U42" s="81">
        <v>506028858</v>
      </c>
      <c r="V42" s="82">
        <v>129368021</v>
      </c>
    </row>
    <row r="43" spans="1:22" ht="13.5">
      <c r="A43" s="47" t="s">
        <v>564</v>
      </c>
      <c r="B43" s="75" t="s">
        <v>146</v>
      </c>
      <c r="C43" s="76" t="s">
        <v>147</v>
      </c>
      <c r="D43" s="77">
        <v>84596384</v>
      </c>
      <c r="E43" s="78">
        <v>0</v>
      </c>
      <c r="F43" s="78">
        <v>0</v>
      </c>
      <c r="G43" s="78">
        <v>0</v>
      </c>
      <c r="H43" s="78">
        <v>0</v>
      </c>
      <c r="I43" s="78">
        <v>492996</v>
      </c>
      <c r="J43" s="78">
        <v>5470580</v>
      </c>
      <c r="K43" s="78">
        <v>158053538</v>
      </c>
      <c r="L43" s="79">
        <v>248613498</v>
      </c>
      <c r="M43" s="77">
        <v>11656644</v>
      </c>
      <c r="N43" s="78">
        <v>0</v>
      </c>
      <c r="O43" s="78">
        <v>0</v>
      </c>
      <c r="P43" s="78">
        <v>0</v>
      </c>
      <c r="Q43" s="78">
        <v>1754468</v>
      </c>
      <c r="R43" s="80"/>
      <c r="S43" s="78">
        <v>183122194</v>
      </c>
      <c r="T43" s="78">
        <v>27436454</v>
      </c>
      <c r="U43" s="81">
        <v>223969760</v>
      </c>
      <c r="V43" s="82">
        <v>90855393</v>
      </c>
    </row>
    <row r="44" spans="1:22" ht="13.5">
      <c r="A44" s="47" t="s">
        <v>564</v>
      </c>
      <c r="B44" s="75" t="s">
        <v>148</v>
      </c>
      <c r="C44" s="76" t="s">
        <v>149</v>
      </c>
      <c r="D44" s="77">
        <v>205569949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4158295</v>
      </c>
      <c r="K44" s="78">
        <v>232510144</v>
      </c>
      <c r="L44" s="79">
        <v>442238388</v>
      </c>
      <c r="M44" s="77">
        <v>17714766</v>
      </c>
      <c r="N44" s="78">
        <v>0</v>
      </c>
      <c r="O44" s="78">
        <v>0</v>
      </c>
      <c r="P44" s="78">
        <v>0</v>
      </c>
      <c r="Q44" s="78">
        <v>338401</v>
      </c>
      <c r="R44" s="80"/>
      <c r="S44" s="78">
        <v>309281000</v>
      </c>
      <c r="T44" s="78">
        <v>130072738</v>
      </c>
      <c r="U44" s="81">
        <v>457406905</v>
      </c>
      <c r="V44" s="82">
        <v>77941152</v>
      </c>
    </row>
    <row r="45" spans="1:22" ht="13.5">
      <c r="A45" s="47" t="s">
        <v>564</v>
      </c>
      <c r="B45" s="75" t="s">
        <v>150</v>
      </c>
      <c r="C45" s="76" t="s">
        <v>151</v>
      </c>
      <c r="D45" s="77">
        <v>140910902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7711952</v>
      </c>
      <c r="K45" s="78">
        <v>212942706</v>
      </c>
      <c r="L45" s="79">
        <v>361565560</v>
      </c>
      <c r="M45" s="77">
        <v>18893651</v>
      </c>
      <c r="N45" s="78">
        <v>0</v>
      </c>
      <c r="O45" s="78">
        <v>0</v>
      </c>
      <c r="P45" s="78">
        <v>0</v>
      </c>
      <c r="Q45" s="78">
        <v>1978541</v>
      </c>
      <c r="R45" s="80"/>
      <c r="S45" s="78">
        <v>225810530</v>
      </c>
      <c r="T45" s="78">
        <v>13210268</v>
      </c>
      <c r="U45" s="81">
        <v>259892990</v>
      </c>
      <c r="V45" s="82">
        <v>64607190</v>
      </c>
    </row>
    <row r="46" spans="1:22" ht="13.5">
      <c r="A46" s="47" t="s">
        <v>564</v>
      </c>
      <c r="B46" s="75" t="s">
        <v>152</v>
      </c>
      <c r="C46" s="76" t="s">
        <v>153</v>
      </c>
      <c r="D46" s="77">
        <v>575736313</v>
      </c>
      <c r="E46" s="78">
        <v>417593258</v>
      </c>
      <c r="F46" s="78">
        <v>0</v>
      </c>
      <c r="G46" s="78">
        <v>0</v>
      </c>
      <c r="H46" s="78">
        <v>0</v>
      </c>
      <c r="I46" s="78">
        <v>16378757</v>
      </c>
      <c r="J46" s="78">
        <v>62542516</v>
      </c>
      <c r="K46" s="78">
        <v>376799011</v>
      </c>
      <c r="L46" s="79">
        <v>1449049855</v>
      </c>
      <c r="M46" s="77">
        <v>270383481</v>
      </c>
      <c r="N46" s="78">
        <v>605323555</v>
      </c>
      <c r="O46" s="78">
        <v>0</v>
      </c>
      <c r="P46" s="78">
        <v>0</v>
      </c>
      <c r="Q46" s="78">
        <v>72300766</v>
      </c>
      <c r="R46" s="80"/>
      <c r="S46" s="78">
        <v>418575550</v>
      </c>
      <c r="T46" s="78">
        <v>178115001</v>
      </c>
      <c r="U46" s="81">
        <v>1544698353</v>
      </c>
      <c r="V46" s="82">
        <v>114532450</v>
      </c>
    </row>
    <row r="47" spans="1:22" ht="13.5">
      <c r="A47" s="47" t="s">
        <v>565</v>
      </c>
      <c r="B47" s="75" t="s">
        <v>483</v>
      </c>
      <c r="C47" s="76" t="s">
        <v>484</v>
      </c>
      <c r="D47" s="77">
        <v>792745020</v>
      </c>
      <c r="E47" s="78">
        <v>0</v>
      </c>
      <c r="F47" s="78">
        <v>40869089</v>
      </c>
      <c r="G47" s="78">
        <v>0</v>
      </c>
      <c r="H47" s="78">
        <v>0</v>
      </c>
      <c r="I47" s="78">
        <v>0</v>
      </c>
      <c r="J47" s="78">
        <v>179905916</v>
      </c>
      <c r="K47" s="78">
        <v>850487236</v>
      </c>
      <c r="L47" s="79">
        <v>1864007261</v>
      </c>
      <c r="M47" s="77">
        <v>0</v>
      </c>
      <c r="N47" s="78">
        <v>0</v>
      </c>
      <c r="O47" s="78">
        <v>263969349</v>
      </c>
      <c r="P47" s="78">
        <v>126520346</v>
      </c>
      <c r="Q47" s="78">
        <v>0</v>
      </c>
      <c r="R47" s="80"/>
      <c r="S47" s="78">
        <v>1104844272</v>
      </c>
      <c r="T47" s="78">
        <v>373008334</v>
      </c>
      <c r="U47" s="81">
        <v>1868342301</v>
      </c>
      <c r="V47" s="82">
        <v>988437000</v>
      </c>
    </row>
    <row r="48" spans="1:22" ht="12.75">
      <c r="A48" s="48"/>
      <c r="B48" s="83" t="s">
        <v>570</v>
      </c>
      <c r="C48" s="84"/>
      <c r="D48" s="85">
        <f aca="true" t="shared" si="5" ref="D48:V48">SUM(D42:D47)</f>
        <v>2010449500</v>
      </c>
      <c r="E48" s="86">
        <f t="shared" si="5"/>
        <v>417593258</v>
      </c>
      <c r="F48" s="86">
        <f t="shared" si="5"/>
        <v>40869089</v>
      </c>
      <c r="G48" s="86">
        <f t="shared" si="5"/>
        <v>0</v>
      </c>
      <c r="H48" s="86">
        <f t="shared" si="5"/>
        <v>0</v>
      </c>
      <c r="I48" s="86">
        <f t="shared" si="5"/>
        <v>16871753</v>
      </c>
      <c r="J48" s="86">
        <f t="shared" si="5"/>
        <v>288949844</v>
      </c>
      <c r="K48" s="86">
        <f t="shared" si="5"/>
        <v>2023851956</v>
      </c>
      <c r="L48" s="87">
        <f t="shared" si="5"/>
        <v>4798585400</v>
      </c>
      <c r="M48" s="85">
        <f t="shared" si="5"/>
        <v>365080155</v>
      </c>
      <c r="N48" s="86">
        <f t="shared" si="5"/>
        <v>605323555</v>
      </c>
      <c r="O48" s="86">
        <f t="shared" si="5"/>
        <v>263969349</v>
      </c>
      <c r="P48" s="86">
        <f t="shared" si="5"/>
        <v>126520346</v>
      </c>
      <c r="Q48" s="86">
        <f t="shared" si="5"/>
        <v>77886907</v>
      </c>
      <c r="R48" s="86">
        <f t="shared" si="5"/>
        <v>0</v>
      </c>
      <c r="S48" s="86">
        <f t="shared" si="5"/>
        <v>2550849897</v>
      </c>
      <c r="T48" s="86">
        <f t="shared" si="5"/>
        <v>870708958</v>
      </c>
      <c r="U48" s="88">
        <f t="shared" si="5"/>
        <v>4860339167</v>
      </c>
      <c r="V48" s="89">
        <f t="shared" si="5"/>
        <v>1465741206</v>
      </c>
    </row>
    <row r="49" spans="1:22" ht="13.5">
      <c r="A49" s="47" t="s">
        <v>564</v>
      </c>
      <c r="B49" s="75" t="s">
        <v>154</v>
      </c>
      <c r="C49" s="76" t="s">
        <v>155</v>
      </c>
      <c r="D49" s="77">
        <v>160907484</v>
      </c>
      <c r="E49" s="78">
        <v>52920000</v>
      </c>
      <c r="F49" s="78">
        <v>0</v>
      </c>
      <c r="G49" s="78">
        <v>0</v>
      </c>
      <c r="H49" s="78">
        <v>0</v>
      </c>
      <c r="I49" s="78">
        <v>0</v>
      </c>
      <c r="J49" s="78">
        <v>5512500</v>
      </c>
      <c r="K49" s="78">
        <v>232153584</v>
      </c>
      <c r="L49" s="79">
        <v>451493568</v>
      </c>
      <c r="M49" s="77">
        <v>53129472</v>
      </c>
      <c r="N49" s="78">
        <v>63055248</v>
      </c>
      <c r="O49" s="78">
        <v>0</v>
      </c>
      <c r="P49" s="78">
        <v>0</v>
      </c>
      <c r="Q49" s="78">
        <v>17117160</v>
      </c>
      <c r="R49" s="80"/>
      <c r="S49" s="78">
        <v>281432004</v>
      </c>
      <c r="T49" s="78">
        <v>38780664</v>
      </c>
      <c r="U49" s="81">
        <v>453514548</v>
      </c>
      <c r="V49" s="82">
        <v>135921996</v>
      </c>
    </row>
    <row r="50" spans="1:22" ht="13.5">
      <c r="A50" s="47" t="s">
        <v>564</v>
      </c>
      <c r="B50" s="75" t="s">
        <v>156</v>
      </c>
      <c r="C50" s="76" t="s">
        <v>157</v>
      </c>
      <c r="D50" s="77">
        <v>123913153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5502005</v>
      </c>
      <c r="K50" s="78">
        <v>299304839</v>
      </c>
      <c r="L50" s="79">
        <v>428719997</v>
      </c>
      <c r="M50" s="77">
        <v>19124384</v>
      </c>
      <c r="N50" s="78">
        <v>0</v>
      </c>
      <c r="O50" s="78">
        <v>0</v>
      </c>
      <c r="P50" s="78">
        <v>0</v>
      </c>
      <c r="Q50" s="78">
        <v>1100401</v>
      </c>
      <c r="R50" s="80"/>
      <c r="S50" s="78">
        <v>259573344</v>
      </c>
      <c r="T50" s="78">
        <v>52148980</v>
      </c>
      <c r="U50" s="81">
        <v>331947109</v>
      </c>
      <c r="V50" s="82">
        <v>110940228</v>
      </c>
    </row>
    <row r="51" spans="1:22" ht="13.5">
      <c r="A51" s="47" t="s">
        <v>564</v>
      </c>
      <c r="B51" s="75" t="s">
        <v>158</v>
      </c>
      <c r="C51" s="76" t="s">
        <v>159</v>
      </c>
      <c r="D51" s="77">
        <v>161824632</v>
      </c>
      <c r="E51" s="78">
        <v>36540972</v>
      </c>
      <c r="F51" s="78">
        <v>0</v>
      </c>
      <c r="G51" s="78">
        <v>0</v>
      </c>
      <c r="H51" s="78">
        <v>0</v>
      </c>
      <c r="I51" s="78">
        <v>154824</v>
      </c>
      <c r="J51" s="78">
        <v>4942368</v>
      </c>
      <c r="K51" s="78">
        <v>223563072</v>
      </c>
      <c r="L51" s="79">
        <v>427025868</v>
      </c>
      <c r="M51" s="77">
        <v>27665148</v>
      </c>
      <c r="N51" s="78">
        <v>38412960</v>
      </c>
      <c r="O51" s="78">
        <v>0</v>
      </c>
      <c r="P51" s="78">
        <v>0</v>
      </c>
      <c r="Q51" s="78">
        <v>4873404</v>
      </c>
      <c r="R51" s="80"/>
      <c r="S51" s="78">
        <v>316506000</v>
      </c>
      <c r="T51" s="78">
        <v>26273652</v>
      </c>
      <c r="U51" s="81">
        <v>413731164</v>
      </c>
      <c r="V51" s="82">
        <v>94037004</v>
      </c>
    </row>
    <row r="52" spans="1:22" ht="13.5">
      <c r="A52" s="47" t="s">
        <v>564</v>
      </c>
      <c r="B52" s="75" t="s">
        <v>160</v>
      </c>
      <c r="C52" s="76" t="s">
        <v>161</v>
      </c>
      <c r="D52" s="77">
        <v>71730931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1309173</v>
      </c>
      <c r="K52" s="78">
        <v>141223019</v>
      </c>
      <c r="L52" s="79">
        <v>214263123</v>
      </c>
      <c r="M52" s="77">
        <v>13160816</v>
      </c>
      <c r="N52" s="78">
        <v>0</v>
      </c>
      <c r="O52" s="78">
        <v>0</v>
      </c>
      <c r="P52" s="78">
        <v>0</v>
      </c>
      <c r="Q52" s="78">
        <v>343331</v>
      </c>
      <c r="R52" s="80"/>
      <c r="S52" s="78">
        <v>185354487</v>
      </c>
      <c r="T52" s="78">
        <v>64734635</v>
      </c>
      <c r="U52" s="81">
        <v>263593269</v>
      </c>
      <c r="V52" s="82">
        <v>52336000</v>
      </c>
    </row>
    <row r="53" spans="1:22" ht="13.5">
      <c r="A53" s="47" t="s">
        <v>565</v>
      </c>
      <c r="B53" s="75" t="s">
        <v>543</v>
      </c>
      <c r="C53" s="76" t="s">
        <v>544</v>
      </c>
      <c r="D53" s="77">
        <v>347241671</v>
      </c>
      <c r="E53" s="78">
        <v>0</v>
      </c>
      <c r="F53" s="78">
        <v>9317000</v>
      </c>
      <c r="G53" s="78">
        <v>0</v>
      </c>
      <c r="H53" s="78">
        <v>0</v>
      </c>
      <c r="I53" s="78">
        <v>0</v>
      </c>
      <c r="J53" s="78">
        <v>27352900</v>
      </c>
      <c r="K53" s="78">
        <v>369914976</v>
      </c>
      <c r="L53" s="79">
        <v>753826547</v>
      </c>
      <c r="M53" s="77">
        <v>0</v>
      </c>
      <c r="N53" s="78">
        <v>0</v>
      </c>
      <c r="O53" s="78">
        <v>49577128</v>
      </c>
      <c r="P53" s="78">
        <v>5950175</v>
      </c>
      <c r="Q53" s="78">
        <v>0</v>
      </c>
      <c r="R53" s="80"/>
      <c r="S53" s="78">
        <v>703152000</v>
      </c>
      <c r="T53" s="78">
        <v>131851992</v>
      </c>
      <c r="U53" s="81">
        <v>890531295</v>
      </c>
      <c r="V53" s="82">
        <v>695777000</v>
      </c>
    </row>
    <row r="54" spans="1:22" ht="12.75">
      <c r="A54" s="48"/>
      <c r="B54" s="83" t="s">
        <v>571</v>
      </c>
      <c r="C54" s="84"/>
      <c r="D54" s="85">
        <f aca="true" t="shared" si="6" ref="D54:V54">SUM(D49:D53)</f>
        <v>865617871</v>
      </c>
      <c r="E54" s="86">
        <f t="shared" si="6"/>
        <v>89460972</v>
      </c>
      <c r="F54" s="86">
        <f t="shared" si="6"/>
        <v>9317000</v>
      </c>
      <c r="G54" s="86">
        <f t="shared" si="6"/>
        <v>0</v>
      </c>
      <c r="H54" s="86">
        <f t="shared" si="6"/>
        <v>0</v>
      </c>
      <c r="I54" s="86">
        <f t="shared" si="6"/>
        <v>154824</v>
      </c>
      <c r="J54" s="86">
        <f t="shared" si="6"/>
        <v>44618946</v>
      </c>
      <c r="K54" s="86">
        <f t="shared" si="6"/>
        <v>1266159490</v>
      </c>
      <c r="L54" s="87">
        <f t="shared" si="6"/>
        <v>2275329103</v>
      </c>
      <c r="M54" s="85">
        <f t="shared" si="6"/>
        <v>113079820</v>
      </c>
      <c r="N54" s="86">
        <f t="shared" si="6"/>
        <v>101468208</v>
      </c>
      <c r="O54" s="86">
        <f t="shared" si="6"/>
        <v>49577128</v>
      </c>
      <c r="P54" s="86">
        <f t="shared" si="6"/>
        <v>5950175</v>
      </c>
      <c r="Q54" s="86">
        <f t="shared" si="6"/>
        <v>23434296</v>
      </c>
      <c r="R54" s="86">
        <f t="shared" si="6"/>
        <v>0</v>
      </c>
      <c r="S54" s="86">
        <f t="shared" si="6"/>
        <v>1746017835</v>
      </c>
      <c r="T54" s="86">
        <f t="shared" si="6"/>
        <v>313789923</v>
      </c>
      <c r="U54" s="88">
        <f t="shared" si="6"/>
        <v>2353317385</v>
      </c>
      <c r="V54" s="89">
        <f t="shared" si="6"/>
        <v>1089012228</v>
      </c>
    </row>
    <row r="55" spans="1:22" ht="12.75">
      <c r="A55" s="49"/>
      <c r="B55" s="90" t="s">
        <v>572</v>
      </c>
      <c r="C55" s="91"/>
      <c r="D55" s="92">
        <f aca="true" t="shared" si="7" ref="D55:V55">SUM(D9:D10,D12:D19,D21:D27,D29:D35,D37:D40,D42:D47,D49:D53)</f>
        <v>10736160260</v>
      </c>
      <c r="E55" s="93">
        <f t="shared" si="7"/>
        <v>4018635075</v>
      </c>
      <c r="F55" s="93">
        <f t="shared" si="7"/>
        <v>600354065</v>
      </c>
      <c r="G55" s="93">
        <f t="shared" si="7"/>
        <v>0</v>
      </c>
      <c r="H55" s="93">
        <f t="shared" si="7"/>
        <v>0</v>
      </c>
      <c r="I55" s="93">
        <f t="shared" si="7"/>
        <v>128177561</v>
      </c>
      <c r="J55" s="93">
        <f t="shared" si="7"/>
        <v>1621134006</v>
      </c>
      <c r="K55" s="93">
        <f t="shared" si="7"/>
        <v>10316704819</v>
      </c>
      <c r="L55" s="94">
        <f t="shared" si="7"/>
        <v>27421165786</v>
      </c>
      <c r="M55" s="92">
        <f t="shared" si="7"/>
        <v>3665656432</v>
      </c>
      <c r="N55" s="93">
        <f t="shared" si="7"/>
        <v>5060139708</v>
      </c>
      <c r="O55" s="93">
        <f t="shared" si="7"/>
        <v>2248237127</v>
      </c>
      <c r="P55" s="93">
        <f t="shared" si="7"/>
        <v>1010922046</v>
      </c>
      <c r="Q55" s="93">
        <f t="shared" si="7"/>
        <v>888669808</v>
      </c>
      <c r="R55" s="93">
        <f t="shared" si="7"/>
        <v>0</v>
      </c>
      <c r="S55" s="93">
        <f t="shared" si="7"/>
        <v>10743065455</v>
      </c>
      <c r="T55" s="93">
        <f t="shared" si="7"/>
        <v>4130296815</v>
      </c>
      <c r="U55" s="95">
        <f t="shared" si="7"/>
        <v>27746987391</v>
      </c>
      <c r="V55" s="89">
        <f t="shared" si="7"/>
        <v>5580137931</v>
      </c>
    </row>
    <row r="56" spans="1:22" ht="13.5">
      <c r="A56" s="50"/>
      <c r="B56" s="9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3.5">
      <c r="A57" s="51"/>
      <c r="B57" s="128" t="s">
        <v>41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57:T5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" t="s">
        <v>21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573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562</v>
      </c>
      <c r="B9" s="75" t="s">
        <v>53</v>
      </c>
      <c r="C9" s="76" t="s">
        <v>54</v>
      </c>
      <c r="D9" s="77">
        <v>2504026300</v>
      </c>
      <c r="E9" s="78">
        <v>1972040035</v>
      </c>
      <c r="F9" s="78">
        <v>553876854</v>
      </c>
      <c r="G9" s="78">
        <v>0</v>
      </c>
      <c r="H9" s="78">
        <v>0</v>
      </c>
      <c r="I9" s="78">
        <v>181001013</v>
      </c>
      <c r="J9" s="78">
        <v>1112430575</v>
      </c>
      <c r="K9" s="78">
        <v>1349107336</v>
      </c>
      <c r="L9" s="79">
        <v>7672482113</v>
      </c>
      <c r="M9" s="77">
        <v>1538022907</v>
      </c>
      <c r="N9" s="78">
        <v>2927698296</v>
      </c>
      <c r="O9" s="78">
        <v>1141172321</v>
      </c>
      <c r="P9" s="78">
        <v>417233758</v>
      </c>
      <c r="Q9" s="78">
        <v>179352946</v>
      </c>
      <c r="R9" s="80"/>
      <c r="S9" s="78">
        <v>925630037</v>
      </c>
      <c r="T9" s="78">
        <v>1104244639</v>
      </c>
      <c r="U9" s="81">
        <v>8233354904</v>
      </c>
      <c r="V9" s="82">
        <v>902160800</v>
      </c>
    </row>
    <row r="10" spans="1:22" ht="12.75">
      <c r="A10" s="48"/>
      <c r="B10" s="83" t="s">
        <v>563</v>
      </c>
      <c r="C10" s="84"/>
      <c r="D10" s="85">
        <f aca="true" t="shared" si="0" ref="D10:V10">D9</f>
        <v>2504026300</v>
      </c>
      <c r="E10" s="86">
        <f t="shared" si="0"/>
        <v>1972040035</v>
      </c>
      <c r="F10" s="86">
        <f t="shared" si="0"/>
        <v>553876854</v>
      </c>
      <c r="G10" s="86">
        <f t="shared" si="0"/>
        <v>0</v>
      </c>
      <c r="H10" s="86">
        <f t="shared" si="0"/>
        <v>0</v>
      </c>
      <c r="I10" s="86">
        <f t="shared" si="0"/>
        <v>181001013</v>
      </c>
      <c r="J10" s="86">
        <f t="shared" si="0"/>
        <v>1112430575</v>
      </c>
      <c r="K10" s="86">
        <f t="shared" si="0"/>
        <v>1349107336</v>
      </c>
      <c r="L10" s="87">
        <f t="shared" si="0"/>
        <v>7672482113</v>
      </c>
      <c r="M10" s="85">
        <f t="shared" si="0"/>
        <v>1538022907</v>
      </c>
      <c r="N10" s="86">
        <f t="shared" si="0"/>
        <v>2927698296</v>
      </c>
      <c r="O10" s="86">
        <f t="shared" si="0"/>
        <v>1141172321</v>
      </c>
      <c r="P10" s="86">
        <f t="shared" si="0"/>
        <v>417233758</v>
      </c>
      <c r="Q10" s="86">
        <f t="shared" si="0"/>
        <v>179352946</v>
      </c>
      <c r="R10" s="86">
        <f t="shared" si="0"/>
        <v>0</v>
      </c>
      <c r="S10" s="86">
        <f t="shared" si="0"/>
        <v>925630037</v>
      </c>
      <c r="T10" s="86">
        <f t="shared" si="0"/>
        <v>1104244639</v>
      </c>
      <c r="U10" s="88">
        <f t="shared" si="0"/>
        <v>8233354904</v>
      </c>
      <c r="V10" s="89">
        <f t="shared" si="0"/>
        <v>902160800</v>
      </c>
    </row>
    <row r="11" spans="1:22" ht="13.5">
      <c r="A11" s="47" t="s">
        <v>564</v>
      </c>
      <c r="B11" s="75" t="s">
        <v>162</v>
      </c>
      <c r="C11" s="76" t="s">
        <v>163</v>
      </c>
      <c r="D11" s="77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11039640</v>
      </c>
      <c r="L11" s="79">
        <v>11039640</v>
      </c>
      <c r="M11" s="77">
        <v>25716256</v>
      </c>
      <c r="N11" s="78">
        <v>24021275</v>
      </c>
      <c r="O11" s="78">
        <v>9547443</v>
      </c>
      <c r="P11" s="78">
        <v>11321612</v>
      </c>
      <c r="Q11" s="78">
        <v>11632734</v>
      </c>
      <c r="R11" s="80"/>
      <c r="S11" s="78">
        <v>80814000</v>
      </c>
      <c r="T11" s="78">
        <v>27422694</v>
      </c>
      <c r="U11" s="81">
        <v>190476014</v>
      </c>
      <c r="V11" s="82">
        <v>53777000</v>
      </c>
    </row>
    <row r="12" spans="1:22" ht="13.5">
      <c r="A12" s="47" t="s">
        <v>564</v>
      </c>
      <c r="B12" s="75" t="s">
        <v>164</v>
      </c>
      <c r="C12" s="76" t="s">
        <v>165</v>
      </c>
      <c r="D12" s="77">
        <v>127131465</v>
      </c>
      <c r="E12" s="78">
        <v>64231000</v>
      </c>
      <c r="F12" s="78">
        <v>54900300</v>
      </c>
      <c r="G12" s="78">
        <v>0</v>
      </c>
      <c r="H12" s="78">
        <v>0</v>
      </c>
      <c r="I12" s="78">
        <v>0</v>
      </c>
      <c r="J12" s="78">
        <v>37726328</v>
      </c>
      <c r="K12" s="78">
        <v>85483724</v>
      </c>
      <c r="L12" s="79">
        <v>369472817</v>
      </c>
      <c r="M12" s="77">
        <v>35123249</v>
      </c>
      <c r="N12" s="78">
        <v>71938994</v>
      </c>
      <c r="O12" s="78">
        <v>43222325</v>
      </c>
      <c r="P12" s="78">
        <v>22515061</v>
      </c>
      <c r="Q12" s="78">
        <v>15022290</v>
      </c>
      <c r="R12" s="80"/>
      <c r="S12" s="78">
        <v>105803000</v>
      </c>
      <c r="T12" s="78">
        <v>20554742</v>
      </c>
      <c r="U12" s="81">
        <v>314179661</v>
      </c>
      <c r="V12" s="82">
        <v>60344000</v>
      </c>
    </row>
    <row r="13" spans="1:22" ht="13.5">
      <c r="A13" s="47" t="s">
        <v>564</v>
      </c>
      <c r="B13" s="75" t="s">
        <v>166</v>
      </c>
      <c r="C13" s="76" t="s">
        <v>167</v>
      </c>
      <c r="D13" s="77">
        <v>95921712</v>
      </c>
      <c r="E13" s="78">
        <v>31388844</v>
      </c>
      <c r="F13" s="78">
        <v>0</v>
      </c>
      <c r="G13" s="78">
        <v>0</v>
      </c>
      <c r="H13" s="78">
        <v>0</v>
      </c>
      <c r="I13" s="78">
        <v>8902692</v>
      </c>
      <c r="J13" s="78">
        <v>27580440</v>
      </c>
      <c r="K13" s="78">
        <v>80816880</v>
      </c>
      <c r="L13" s="79">
        <v>244610568</v>
      </c>
      <c r="M13" s="77">
        <v>8689200</v>
      </c>
      <c r="N13" s="78">
        <v>34454580</v>
      </c>
      <c r="O13" s="78">
        <v>33988164</v>
      </c>
      <c r="P13" s="78">
        <v>10365120</v>
      </c>
      <c r="Q13" s="78">
        <v>5938908</v>
      </c>
      <c r="R13" s="80"/>
      <c r="S13" s="78">
        <v>88229004</v>
      </c>
      <c r="T13" s="78">
        <v>57579132</v>
      </c>
      <c r="U13" s="81">
        <v>239244108</v>
      </c>
      <c r="V13" s="82">
        <v>57678996</v>
      </c>
    </row>
    <row r="14" spans="1:22" ht="13.5">
      <c r="A14" s="47" t="s">
        <v>565</v>
      </c>
      <c r="B14" s="75" t="s">
        <v>485</v>
      </c>
      <c r="C14" s="76" t="s">
        <v>486</v>
      </c>
      <c r="D14" s="77">
        <v>57887911</v>
      </c>
      <c r="E14" s="78">
        <v>0</v>
      </c>
      <c r="F14" s="78">
        <v>0</v>
      </c>
      <c r="G14" s="78">
        <v>0</v>
      </c>
      <c r="H14" s="78">
        <v>0</v>
      </c>
      <c r="I14" s="78">
        <v>433257</v>
      </c>
      <c r="J14" s="78">
        <v>0</v>
      </c>
      <c r="K14" s="78">
        <v>20209875</v>
      </c>
      <c r="L14" s="79">
        <v>78531043</v>
      </c>
      <c r="M14" s="77">
        <v>0</v>
      </c>
      <c r="N14" s="78">
        <v>0</v>
      </c>
      <c r="O14" s="78">
        <v>0</v>
      </c>
      <c r="P14" s="78">
        <v>0</v>
      </c>
      <c r="Q14" s="78">
        <v>0</v>
      </c>
      <c r="R14" s="80"/>
      <c r="S14" s="78">
        <v>76819000</v>
      </c>
      <c r="T14" s="78">
        <v>1772405</v>
      </c>
      <c r="U14" s="81">
        <v>78591405</v>
      </c>
      <c r="V14" s="82">
        <v>0</v>
      </c>
    </row>
    <row r="15" spans="1:22" ht="12.75">
      <c r="A15" s="48"/>
      <c r="B15" s="83" t="s">
        <v>574</v>
      </c>
      <c r="C15" s="84"/>
      <c r="D15" s="85">
        <f aca="true" t="shared" si="1" ref="D15:V15">SUM(D11:D14)</f>
        <v>280941088</v>
      </c>
      <c r="E15" s="86">
        <f t="shared" si="1"/>
        <v>95619844</v>
      </c>
      <c r="F15" s="86">
        <f t="shared" si="1"/>
        <v>54900300</v>
      </c>
      <c r="G15" s="86">
        <f t="shared" si="1"/>
        <v>0</v>
      </c>
      <c r="H15" s="86">
        <f t="shared" si="1"/>
        <v>0</v>
      </c>
      <c r="I15" s="86">
        <f t="shared" si="1"/>
        <v>9335949</v>
      </c>
      <c r="J15" s="86">
        <f t="shared" si="1"/>
        <v>65306768</v>
      </c>
      <c r="K15" s="86">
        <f t="shared" si="1"/>
        <v>197550119</v>
      </c>
      <c r="L15" s="87">
        <f t="shared" si="1"/>
        <v>703654068</v>
      </c>
      <c r="M15" s="85">
        <f t="shared" si="1"/>
        <v>69528705</v>
      </c>
      <c r="N15" s="86">
        <f t="shared" si="1"/>
        <v>130414849</v>
      </c>
      <c r="O15" s="86">
        <f t="shared" si="1"/>
        <v>86757932</v>
      </c>
      <c r="P15" s="86">
        <f t="shared" si="1"/>
        <v>44201793</v>
      </c>
      <c r="Q15" s="86">
        <f t="shared" si="1"/>
        <v>32593932</v>
      </c>
      <c r="R15" s="86">
        <f t="shared" si="1"/>
        <v>0</v>
      </c>
      <c r="S15" s="86">
        <f t="shared" si="1"/>
        <v>351665004</v>
      </c>
      <c r="T15" s="86">
        <f t="shared" si="1"/>
        <v>107328973</v>
      </c>
      <c r="U15" s="88">
        <f t="shared" si="1"/>
        <v>822491188</v>
      </c>
      <c r="V15" s="89">
        <f t="shared" si="1"/>
        <v>171799996</v>
      </c>
    </row>
    <row r="16" spans="1:22" ht="13.5">
      <c r="A16" s="47" t="s">
        <v>564</v>
      </c>
      <c r="B16" s="75" t="s">
        <v>168</v>
      </c>
      <c r="C16" s="76" t="s">
        <v>169</v>
      </c>
      <c r="D16" s="77">
        <v>127713051</v>
      </c>
      <c r="E16" s="78">
        <v>43905632</v>
      </c>
      <c r="F16" s="78">
        <v>1969404</v>
      </c>
      <c r="G16" s="78">
        <v>0</v>
      </c>
      <c r="H16" s="78">
        <v>0</v>
      </c>
      <c r="I16" s="78">
        <v>1691000</v>
      </c>
      <c r="J16" s="78">
        <v>103504861</v>
      </c>
      <c r="K16" s="78">
        <v>44875261</v>
      </c>
      <c r="L16" s="79">
        <v>323659209</v>
      </c>
      <c r="M16" s="77">
        <v>70555339</v>
      </c>
      <c r="N16" s="78">
        <v>42512377</v>
      </c>
      <c r="O16" s="78">
        <v>43768000</v>
      </c>
      <c r="P16" s="78">
        <v>24531000</v>
      </c>
      <c r="Q16" s="78">
        <v>0</v>
      </c>
      <c r="R16" s="80"/>
      <c r="S16" s="78">
        <v>176470000</v>
      </c>
      <c r="T16" s="78">
        <v>8025311</v>
      </c>
      <c r="U16" s="81">
        <v>365862027</v>
      </c>
      <c r="V16" s="82">
        <v>0</v>
      </c>
    </row>
    <row r="17" spans="1:22" ht="13.5">
      <c r="A17" s="47" t="s">
        <v>564</v>
      </c>
      <c r="B17" s="75" t="s">
        <v>170</v>
      </c>
      <c r="C17" s="76" t="s">
        <v>171</v>
      </c>
      <c r="D17" s="77">
        <v>60488629</v>
      </c>
      <c r="E17" s="78">
        <v>40449600</v>
      </c>
      <c r="F17" s="78">
        <v>5618000</v>
      </c>
      <c r="G17" s="78">
        <v>0</v>
      </c>
      <c r="H17" s="78">
        <v>0</v>
      </c>
      <c r="I17" s="78">
        <v>674160</v>
      </c>
      <c r="J17" s="78">
        <v>20629879</v>
      </c>
      <c r="K17" s="78">
        <v>35649203</v>
      </c>
      <c r="L17" s="79">
        <v>163509471</v>
      </c>
      <c r="M17" s="77">
        <v>9327716</v>
      </c>
      <c r="N17" s="78">
        <v>19340158</v>
      </c>
      <c r="O17" s="78">
        <v>4471539</v>
      </c>
      <c r="P17" s="78">
        <v>22062489</v>
      </c>
      <c r="Q17" s="78">
        <v>14476519</v>
      </c>
      <c r="R17" s="80"/>
      <c r="S17" s="78">
        <v>70535704</v>
      </c>
      <c r="T17" s="78">
        <v>23675543</v>
      </c>
      <c r="U17" s="81">
        <v>163889668</v>
      </c>
      <c r="V17" s="82">
        <v>115333612</v>
      </c>
    </row>
    <row r="18" spans="1:22" ht="13.5">
      <c r="A18" s="47" t="s">
        <v>564</v>
      </c>
      <c r="B18" s="75" t="s">
        <v>172</v>
      </c>
      <c r="C18" s="76" t="s">
        <v>173</v>
      </c>
      <c r="D18" s="77">
        <v>86869821</v>
      </c>
      <c r="E18" s="78">
        <v>44872428</v>
      </c>
      <c r="F18" s="78">
        <v>3816920</v>
      </c>
      <c r="G18" s="78">
        <v>0</v>
      </c>
      <c r="H18" s="78">
        <v>0</v>
      </c>
      <c r="I18" s="78">
        <v>2456476</v>
      </c>
      <c r="J18" s="78">
        <v>48</v>
      </c>
      <c r="K18" s="78">
        <v>35150273</v>
      </c>
      <c r="L18" s="79">
        <v>173165966</v>
      </c>
      <c r="M18" s="77">
        <v>-20690952</v>
      </c>
      <c r="N18" s="78">
        <v>51637854</v>
      </c>
      <c r="O18" s="78">
        <v>12443057</v>
      </c>
      <c r="P18" s="78">
        <v>8970530</v>
      </c>
      <c r="Q18" s="78">
        <v>5976324</v>
      </c>
      <c r="R18" s="80"/>
      <c r="S18" s="78">
        <v>3742400</v>
      </c>
      <c r="T18" s="78">
        <v>2273855</v>
      </c>
      <c r="U18" s="81">
        <v>64353068</v>
      </c>
      <c r="V18" s="82">
        <v>0</v>
      </c>
    </row>
    <row r="19" spans="1:22" ht="13.5">
      <c r="A19" s="47" t="s">
        <v>564</v>
      </c>
      <c r="B19" s="75" t="s">
        <v>60</v>
      </c>
      <c r="C19" s="76" t="s">
        <v>61</v>
      </c>
      <c r="D19" s="77">
        <v>954081214</v>
      </c>
      <c r="E19" s="78">
        <v>482424396</v>
      </c>
      <c r="F19" s="78">
        <v>700956371</v>
      </c>
      <c r="G19" s="78">
        <v>0</v>
      </c>
      <c r="H19" s="78">
        <v>0</v>
      </c>
      <c r="I19" s="78">
        <v>221288902</v>
      </c>
      <c r="J19" s="78">
        <v>200000000</v>
      </c>
      <c r="K19" s="78">
        <v>632217484</v>
      </c>
      <c r="L19" s="79">
        <v>3190968367</v>
      </c>
      <c r="M19" s="77">
        <v>436877705</v>
      </c>
      <c r="N19" s="78">
        <v>898608620</v>
      </c>
      <c r="O19" s="78">
        <v>416566860</v>
      </c>
      <c r="P19" s="78">
        <v>180965685</v>
      </c>
      <c r="Q19" s="78">
        <v>121023146</v>
      </c>
      <c r="R19" s="80"/>
      <c r="S19" s="78">
        <v>632993000</v>
      </c>
      <c r="T19" s="78">
        <v>534741125</v>
      </c>
      <c r="U19" s="81">
        <v>3221776141</v>
      </c>
      <c r="V19" s="82">
        <v>174830000</v>
      </c>
    </row>
    <row r="20" spans="1:22" ht="13.5">
      <c r="A20" s="47" t="s">
        <v>564</v>
      </c>
      <c r="B20" s="75" t="s">
        <v>174</v>
      </c>
      <c r="C20" s="76" t="s">
        <v>175</v>
      </c>
      <c r="D20" s="77">
        <v>176066522</v>
      </c>
      <c r="E20" s="78">
        <v>90481161</v>
      </c>
      <c r="F20" s="78">
        <v>0</v>
      </c>
      <c r="G20" s="78">
        <v>0</v>
      </c>
      <c r="H20" s="78">
        <v>0</v>
      </c>
      <c r="I20" s="78">
        <v>16861865</v>
      </c>
      <c r="J20" s="78">
        <v>70247000</v>
      </c>
      <c r="K20" s="78">
        <v>176717763</v>
      </c>
      <c r="L20" s="79">
        <v>530374311</v>
      </c>
      <c r="M20" s="77">
        <v>31751292</v>
      </c>
      <c r="N20" s="78">
        <v>142485601</v>
      </c>
      <c r="O20" s="78">
        <v>68406181</v>
      </c>
      <c r="P20" s="78">
        <v>52680530</v>
      </c>
      <c r="Q20" s="78">
        <v>34235461</v>
      </c>
      <c r="R20" s="80"/>
      <c r="S20" s="78">
        <v>149767000</v>
      </c>
      <c r="T20" s="78">
        <v>94381121</v>
      </c>
      <c r="U20" s="81">
        <v>573707186</v>
      </c>
      <c r="V20" s="82">
        <v>49295000</v>
      </c>
    </row>
    <row r="21" spans="1:22" ht="13.5">
      <c r="A21" s="47" t="s">
        <v>565</v>
      </c>
      <c r="B21" s="75" t="s">
        <v>487</v>
      </c>
      <c r="C21" s="76" t="s">
        <v>488</v>
      </c>
      <c r="D21" s="77">
        <v>117605300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49178514</v>
      </c>
      <c r="L21" s="79">
        <v>166783814</v>
      </c>
      <c r="M21" s="77">
        <v>0</v>
      </c>
      <c r="N21" s="78">
        <v>0</v>
      </c>
      <c r="O21" s="78">
        <v>0</v>
      </c>
      <c r="P21" s="78">
        <v>0</v>
      </c>
      <c r="Q21" s="78">
        <v>0</v>
      </c>
      <c r="R21" s="80"/>
      <c r="S21" s="78">
        <v>47107000</v>
      </c>
      <c r="T21" s="78">
        <v>100423000</v>
      </c>
      <c r="U21" s="81">
        <v>147530000</v>
      </c>
      <c r="V21" s="82">
        <v>2708000</v>
      </c>
    </row>
    <row r="22" spans="1:22" ht="12.75">
      <c r="A22" s="48"/>
      <c r="B22" s="83" t="s">
        <v>575</v>
      </c>
      <c r="C22" s="84"/>
      <c r="D22" s="85">
        <f aca="true" t="shared" si="2" ref="D22:V22">SUM(D16:D21)</f>
        <v>1522824537</v>
      </c>
      <c r="E22" s="86">
        <f t="shared" si="2"/>
        <v>702133217</v>
      </c>
      <c r="F22" s="86">
        <f t="shared" si="2"/>
        <v>712360695</v>
      </c>
      <c r="G22" s="86">
        <f t="shared" si="2"/>
        <v>0</v>
      </c>
      <c r="H22" s="86">
        <f t="shared" si="2"/>
        <v>0</v>
      </c>
      <c r="I22" s="86">
        <f t="shared" si="2"/>
        <v>242972403</v>
      </c>
      <c r="J22" s="86">
        <f t="shared" si="2"/>
        <v>394381788</v>
      </c>
      <c r="K22" s="86">
        <f t="shared" si="2"/>
        <v>973788498</v>
      </c>
      <c r="L22" s="87">
        <f t="shared" si="2"/>
        <v>4548461138</v>
      </c>
      <c r="M22" s="85">
        <f t="shared" si="2"/>
        <v>527821100</v>
      </c>
      <c r="N22" s="86">
        <f t="shared" si="2"/>
        <v>1154584610</v>
      </c>
      <c r="O22" s="86">
        <f t="shared" si="2"/>
        <v>545655637</v>
      </c>
      <c r="P22" s="86">
        <f t="shared" si="2"/>
        <v>289210234</v>
      </c>
      <c r="Q22" s="86">
        <f t="shared" si="2"/>
        <v>175711450</v>
      </c>
      <c r="R22" s="86">
        <f t="shared" si="2"/>
        <v>0</v>
      </c>
      <c r="S22" s="86">
        <f t="shared" si="2"/>
        <v>1080615104</v>
      </c>
      <c r="T22" s="86">
        <f t="shared" si="2"/>
        <v>763519955</v>
      </c>
      <c r="U22" s="88">
        <f t="shared" si="2"/>
        <v>4537118090</v>
      </c>
      <c r="V22" s="89">
        <f t="shared" si="2"/>
        <v>342166612</v>
      </c>
    </row>
    <row r="23" spans="1:22" ht="13.5">
      <c r="A23" s="47" t="s">
        <v>564</v>
      </c>
      <c r="B23" s="75" t="s">
        <v>176</v>
      </c>
      <c r="C23" s="76" t="s">
        <v>177</v>
      </c>
      <c r="D23" s="77">
        <v>250916064</v>
      </c>
      <c r="E23" s="78">
        <v>94097556</v>
      </c>
      <c r="F23" s="78">
        <v>0</v>
      </c>
      <c r="G23" s="78">
        <v>0</v>
      </c>
      <c r="H23" s="78">
        <v>0</v>
      </c>
      <c r="I23" s="78">
        <v>8528916</v>
      </c>
      <c r="J23" s="78">
        <v>79304988</v>
      </c>
      <c r="K23" s="78">
        <v>295520544</v>
      </c>
      <c r="L23" s="79">
        <v>728368068</v>
      </c>
      <c r="M23" s="77">
        <v>77587344</v>
      </c>
      <c r="N23" s="78">
        <v>87693936</v>
      </c>
      <c r="O23" s="78">
        <v>68532240</v>
      </c>
      <c r="P23" s="78">
        <v>39090468</v>
      </c>
      <c r="Q23" s="78">
        <v>49760760</v>
      </c>
      <c r="R23" s="80"/>
      <c r="S23" s="78">
        <v>234004272</v>
      </c>
      <c r="T23" s="78">
        <v>53111892</v>
      </c>
      <c r="U23" s="81">
        <v>609780912</v>
      </c>
      <c r="V23" s="82">
        <v>189115896</v>
      </c>
    </row>
    <row r="24" spans="1:22" ht="13.5">
      <c r="A24" s="47" t="s">
        <v>564</v>
      </c>
      <c r="B24" s="75" t="s">
        <v>178</v>
      </c>
      <c r="C24" s="76" t="s">
        <v>179</v>
      </c>
      <c r="D24" s="77">
        <v>329819159</v>
      </c>
      <c r="E24" s="78">
        <v>190908500</v>
      </c>
      <c r="F24" s="78">
        <v>0</v>
      </c>
      <c r="G24" s="78">
        <v>0</v>
      </c>
      <c r="H24" s="78">
        <v>0</v>
      </c>
      <c r="I24" s="78">
        <v>12337120</v>
      </c>
      <c r="J24" s="78">
        <v>108887110</v>
      </c>
      <c r="K24" s="78">
        <v>223299013</v>
      </c>
      <c r="L24" s="79">
        <v>865250902</v>
      </c>
      <c r="M24" s="77">
        <v>172778050</v>
      </c>
      <c r="N24" s="78">
        <v>248430180</v>
      </c>
      <c r="O24" s="78">
        <v>82135160</v>
      </c>
      <c r="P24" s="78">
        <v>65496954</v>
      </c>
      <c r="Q24" s="78">
        <v>56520109</v>
      </c>
      <c r="R24" s="80"/>
      <c r="S24" s="78">
        <v>212952000</v>
      </c>
      <c r="T24" s="78">
        <v>59569228</v>
      </c>
      <c r="U24" s="81">
        <v>897881681</v>
      </c>
      <c r="V24" s="82">
        <v>70596000</v>
      </c>
    </row>
    <row r="25" spans="1:22" ht="13.5">
      <c r="A25" s="47" t="s">
        <v>564</v>
      </c>
      <c r="B25" s="75" t="s">
        <v>180</v>
      </c>
      <c r="C25" s="76" t="s">
        <v>181</v>
      </c>
      <c r="D25" s="77">
        <v>154884348</v>
      </c>
      <c r="E25" s="78">
        <v>65171400</v>
      </c>
      <c r="F25" s="78">
        <v>0</v>
      </c>
      <c r="G25" s="78">
        <v>0</v>
      </c>
      <c r="H25" s="78">
        <v>0</v>
      </c>
      <c r="I25" s="78">
        <v>22105416</v>
      </c>
      <c r="J25" s="78">
        <v>59206560</v>
      </c>
      <c r="K25" s="78">
        <v>145943676</v>
      </c>
      <c r="L25" s="79">
        <v>447311400</v>
      </c>
      <c r="M25" s="77">
        <v>17566884</v>
      </c>
      <c r="N25" s="78">
        <v>65187420</v>
      </c>
      <c r="O25" s="78">
        <v>52586100</v>
      </c>
      <c r="P25" s="78">
        <v>29669484</v>
      </c>
      <c r="Q25" s="78">
        <v>28815804</v>
      </c>
      <c r="R25" s="80"/>
      <c r="S25" s="78">
        <v>127287516</v>
      </c>
      <c r="T25" s="78">
        <v>77845104</v>
      </c>
      <c r="U25" s="81">
        <v>398958312</v>
      </c>
      <c r="V25" s="82">
        <v>66510132</v>
      </c>
    </row>
    <row r="26" spans="1:22" ht="13.5">
      <c r="A26" s="47" t="s">
        <v>564</v>
      </c>
      <c r="B26" s="75" t="s">
        <v>182</v>
      </c>
      <c r="C26" s="76" t="s">
        <v>183</v>
      </c>
      <c r="D26" s="77">
        <v>683679525</v>
      </c>
      <c r="E26" s="78">
        <v>964908245</v>
      </c>
      <c r="F26" s="78">
        <v>0</v>
      </c>
      <c r="G26" s="78">
        <v>0</v>
      </c>
      <c r="H26" s="78">
        <v>0</v>
      </c>
      <c r="I26" s="78">
        <v>326399755</v>
      </c>
      <c r="J26" s="78">
        <v>168540000</v>
      </c>
      <c r="K26" s="78">
        <v>829836263</v>
      </c>
      <c r="L26" s="79">
        <v>2973363788</v>
      </c>
      <c r="M26" s="77">
        <v>212443600</v>
      </c>
      <c r="N26" s="78">
        <v>763176147</v>
      </c>
      <c r="O26" s="78">
        <v>98332804</v>
      </c>
      <c r="P26" s="78">
        <v>54435959</v>
      </c>
      <c r="Q26" s="78">
        <v>49657400</v>
      </c>
      <c r="R26" s="80"/>
      <c r="S26" s="78">
        <v>743227000</v>
      </c>
      <c r="T26" s="78">
        <v>391736728</v>
      </c>
      <c r="U26" s="81">
        <v>2313009638</v>
      </c>
      <c r="V26" s="82">
        <v>242250000</v>
      </c>
    </row>
    <row r="27" spans="1:22" ht="13.5">
      <c r="A27" s="47" t="s">
        <v>564</v>
      </c>
      <c r="B27" s="75" t="s">
        <v>184</v>
      </c>
      <c r="C27" s="76" t="s">
        <v>185</v>
      </c>
      <c r="D27" s="77">
        <v>99855808</v>
      </c>
      <c r="E27" s="78">
        <v>13204564</v>
      </c>
      <c r="F27" s="78">
        <v>3923904</v>
      </c>
      <c r="G27" s="78">
        <v>0</v>
      </c>
      <c r="H27" s="78">
        <v>0</v>
      </c>
      <c r="I27" s="78">
        <v>4148627</v>
      </c>
      <c r="J27" s="78">
        <v>16300858</v>
      </c>
      <c r="K27" s="78">
        <v>56880995</v>
      </c>
      <c r="L27" s="79">
        <v>194314756</v>
      </c>
      <c r="M27" s="77">
        <v>16276596</v>
      </c>
      <c r="N27" s="78">
        <v>11430297</v>
      </c>
      <c r="O27" s="78">
        <v>18246181</v>
      </c>
      <c r="P27" s="78">
        <v>13540454</v>
      </c>
      <c r="Q27" s="78">
        <v>12547369</v>
      </c>
      <c r="R27" s="80"/>
      <c r="S27" s="78">
        <v>95459999</v>
      </c>
      <c r="T27" s="78">
        <v>26740926</v>
      </c>
      <c r="U27" s="81">
        <v>194241822</v>
      </c>
      <c r="V27" s="82">
        <v>722116</v>
      </c>
    </row>
    <row r="28" spans="1:22" ht="13.5">
      <c r="A28" s="47" t="s">
        <v>564</v>
      </c>
      <c r="B28" s="75" t="s">
        <v>186</v>
      </c>
      <c r="C28" s="76" t="s">
        <v>187</v>
      </c>
      <c r="D28" s="77">
        <v>129068758</v>
      </c>
      <c r="E28" s="78">
        <v>52063411</v>
      </c>
      <c r="F28" s="78">
        <v>2735291</v>
      </c>
      <c r="G28" s="78">
        <v>0</v>
      </c>
      <c r="H28" s="78">
        <v>0</v>
      </c>
      <c r="I28" s="78">
        <v>8993637</v>
      </c>
      <c r="J28" s="78">
        <v>50805065</v>
      </c>
      <c r="K28" s="78">
        <v>70571850</v>
      </c>
      <c r="L28" s="79">
        <v>314238012</v>
      </c>
      <c r="M28" s="77">
        <v>20534089</v>
      </c>
      <c r="N28" s="78">
        <v>52696629</v>
      </c>
      <c r="O28" s="78">
        <v>56237539</v>
      </c>
      <c r="P28" s="78">
        <v>23089245</v>
      </c>
      <c r="Q28" s="78">
        <v>16088398</v>
      </c>
      <c r="R28" s="80"/>
      <c r="S28" s="78">
        <v>104987173</v>
      </c>
      <c r="T28" s="78">
        <v>46500571</v>
      </c>
      <c r="U28" s="81">
        <v>320133644</v>
      </c>
      <c r="V28" s="82">
        <v>85990793</v>
      </c>
    </row>
    <row r="29" spans="1:22" ht="13.5">
      <c r="A29" s="47" t="s">
        <v>565</v>
      </c>
      <c r="B29" s="75" t="s">
        <v>489</v>
      </c>
      <c r="C29" s="76" t="s">
        <v>490</v>
      </c>
      <c r="D29" s="77">
        <v>97767540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55394787</v>
      </c>
      <c r="L29" s="79">
        <v>153162327</v>
      </c>
      <c r="M29" s="77">
        <v>0</v>
      </c>
      <c r="N29" s="78">
        <v>0</v>
      </c>
      <c r="O29" s="78">
        <v>0</v>
      </c>
      <c r="P29" s="78">
        <v>0</v>
      </c>
      <c r="Q29" s="78">
        <v>0</v>
      </c>
      <c r="R29" s="80"/>
      <c r="S29" s="78">
        <v>140392000</v>
      </c>
      <c r="T29" s="78">
        <v>10412307</v>
      </c>
      <c r="U29" s="81">
        <v>150804307</v>
      </c>
      <c r="V29" s="82">
        <v>2708000</v>
      </c>
    </row>
    <row r="30" spans="1:22" ht="12.75">
      <c r="A30" s="48"/>
      <c r="B30" s="83" t="s">
        <v>576</v>
      </c>
      <c r="C30" s="84"/>
      <c r="D30" s="85">
        <f aca="true" t="shared" si="3" ref="D30:V30">SUM(D23:D29)</f>
        <v>1745991202</v>
      </c>
      <c r="E30" s="86">
        <f t="shared" si="3"/>
        <v>1380353676</v>
      </c>
      <c r="F30" s="86">
        <f t="shared" si="3"/>
        <v>6659195</v>
      </c>
      <c r="G30" s="86">
        <f t="shared" si="3"/>
        <v>0</v>
      </c>
      <c r="H30" s="86">
        <f t="shared" si="3"/>
        <v>0</v>
      </c>
      <c r="I30" s="86">
        <f t="shared" si="3"/>
        <v>382513471</v>
      </c>
      <c r="J30" s="86">
        <f t="shared" si="3"/>
        <v>483044581</v>
      </c>
      <c r="K30" s="86">
        <f t="shared" si="3"/>
        <v>1677447128</v>
      </c>
      <c r="L30" s="87">
        <f t="shared" si="3"/>
        <v>5676009253</v>
      </c>
      <c r="M30" s="85">
        <f t="shared" si="3"/>
        <v>517186563</v>
      </c>
      <c r="N30" s="86">
        <f t="shared" si="3"/>
        <v>1228614609</v>
      </c>
      <c r="O30" s="86">
        <f t="shared" si="3"/>
        <v>376070024</v>
      </c>
      <c r="P30" s="86">
        <f t="shared" si="3"/>
        <v>225322564</v>
      </c>
      <c r="Q30" s="86">
        <f t="shared" si="3"/>
        <v>213389840</v>
      </c>
      <c r="R30" s="86">
        <f t="shared" si="3"/>
        <v>0</v>
      </c>
      <c r="S30" s="86">
        <f t="shared" si="3"/>
        <v>1658309960</v>
      </c>
      <c r="T30" s="86">
        <f t="shared" si="3"/>
        <v>665916756</v>
      </c>
      <c r="U30" s="88">
        <f t="shared" si="3"/>
        <v>4884810316</v>
      </c>
      <c r="V30" s="89">
        <f t="shared" si="3"/>
        <v>657892937</v>
      </c>
    </row>
    <row r="31" spans="1:22" ht="13.5">
      <c r="A31" s="47" t="s">
        <v>564</v>
      </c>
      <c r="B31" s="75" t="s">
        <v>188</v>
      </c>
      <c r="C31" s="76" t="s">
        <v>189</v>
      </c>
      <c r="D31" s="77">
        <v>358083321</v>
      </c>
      <c r="E31" s="78">
        <v>307398758</v>
      </c>
      <c r="F31" s="78">
        <v>1479625</v>
      </c>
      <c r="G31" s="78">
        <v>0</v>
      </c>
      <c r="H31" s="78">
        <v>0</v>
      </c>
      <c r="I31" s="78">
        <v>7386094</v>
      </c>
      <c r="J31" s="78">
        <v>102870832</v>
      </c>
      <c r="K31" s="78">
        <v>229005671</v>
      </c>
      <c r="L31" s="79">
        <v>1006224301</v>
      </c>
      <c r="M31" s="77">
        <v>91022701</v>
      </c>
      <c r="N31" s="78">
        <v>371751288</v>
      </c>
      <c r="O31" s="78">
        <v>155411875</v>
      </c>
      <c r="P31" s="78">
        <v>55145095</v>
      </c>
      <c r="Q31" s="78">
        <v>41053808</v>
      </c>
      <c r="R31" s="80"/>
      <c r="S31" s="78">
        <v>247647672</v>
      </c>
      <c r="T31" s="78">
        <v>64142030</v>
      </c>
      <c r="U31" s="81">
        <v>1026174469</v>
      </c>
      <c r="V31" s="82">
        <v>60602218</v>
      </c>
    </row>
    <row r="32" spans="1:22" ht="13.5">
      <c r="A32" s="47" t="s">
        <v>564</v>
      </c>
      <c r="B32" s="75" t="s">
        <v>190</v>
      </c>
      <c r="C32" s="76" t="s">
        <v>191</v>
      </c>
      <c r="D32" s="77">
        <v>280381649</v>
      </c>
      <c r="E32" s="78">
        <v>247296765</v>
      </c>
      <c r="F32" s="78">
        <v>35585050</v>
      </c>
      <c r="G32" s="78">
        <v>0</v>
      </c>
      <c r="H32" s="78">
        <v>0</v>
      </c>
      <c r="I32" s="78">
        <v>31597778</v>
      </c>
      <c r="J32" s="78">
        <v>113107374</v>
      </c>
      <c r="K32" s="78">
        <v>202318666</v>
      </c>
      <c r="L32" s="79">
        <v>910287282</v>
      </c>
      <c r="M32" s="77">
        <v>108541100</v>
      </c>
      <c r="N32" s="78">
        <v>267665780</v>
      </c>
      <c r="O32" s="78">
        <v>83016193</v>
      </c>
      <c r="P32" s="78">
        <v>59348494</v>
      </c>
      <c r="Q32" s="78">
        <v>47585074</v>
      </c>
      <c r="R32" s="80"/>
      <c r="S32" s="78">
        <v>245648100</v>
      </c>
      <c r="T32" s="78">
        <v>59814620</v>
      </c>
      <c r="U32" s="81">
        <v>871619361</v>
      </c>
      <c r="V32" s="82">
        <v>150422900</v>
      </c>
    </row>
    <row r="33" spans="1:22" ht="13.5">
      <c r="A33" s="47" t="s">
        <v>564</v>
      </c>
      <c r="B33" s="75" t="s">
        <v>192</v>
      </c>
      <c r="C33" s="76" t="s">
        <v>193</v>
      </c>
      <c r="D33" s="77">
        <v>478740490</v>
      </c>
      <c r="E33" s="78">
        <v>344358250</v>
      </c>
      <c r="F33" s="78">
        <v>226452510</v>
      </c>
      <c r="G33" s="78">
        <v>0</v>
      </c>
      <c r="H33" s="78">
        <v>0</v>
      </c>
      <c r="I33" s="78">
        <v>26974810</v>
      </c>
      <c r="J33" s="78">
        <v>166008870</v>
      </c>
      <c r="K33" s="78">
        <v>335274750</v>
      </c>
      <c r="L33" s="79">
        <v>1577809680</v>
      </c>
      <c r="M33" s="77">
        <v>232329970</v>
      </c>
      <c r="N33" s="78">
        <v>350792260</v>
      </c>
      <c r="O33" s="78">
        <v>573215030</v>
      </c>
      <c r="P33" s="78">
        <v>47533510</v>
      </c>
      <c r="Q33" s="78">
        <v>42888560</v>
      </c>
      <c r="R33" s="80"/>
      <c r="S33" s="78">
        <v>252191800</v>
      </c>
      <c r="T33" s="78">
        <v>91953770</v>
      </c>
      <c r="U33" s="81">
        <v>1590904900</v>
      </c>
      <c r="V33" s="82">
        <v>82292200</v>
      </c>
    </row>
    <row r="34" spans="1:22" ht="13.5">
      <c r="A34" s="47" t="s">
        <v>564</v>
      </c>
      <c r="B34" s="75" t="s">
        <v>194</v>
      </c>
      <c r="C34" s="76" t="s">
        <v>195</v>
      </c>
      <c r="D34" s="77">
        <v>123722894</v>
      </c>
      <c r="E34" s="78">
        <v>11604060</v>
      </c>
      <c r="F34" s="78">
        <v>46033087</v>
      </c>
      <c r="G34" s="78">
        <v>0</v>
      </c>
      <c r="H34" s="78">
        <v>0</v>
      </c>
      <c r="I34" s="78">
        <v>47206133</v>
      </c>
      <c r="J34" s="78">
        <v>95298895</v>
      </c>
      <c r="K34" s="78">
        <v>143583747</v>
      </c>
      <c r="L34" s="79">
        <v>467448816</v>
      </c>
      <c r="M34" s="77">
        <v>36677151</v>
      </c>
      <c r="N34" s="78">
        <v>20920</v>
      </c>
      <c r="O34" s="78">
        <v>49635670</v>
      </c>
      <c r="P34" s="78">
        <v>22649924</v>
      </c>
      <c r="Q34" s="78">
        <v>16513915</v>
      </c>
      <c r="R34" s="80"/>
      <c r="S34" s="78">
        <v>122015000</v>
      </c>
      <c r="T34" s="78">
        <v>22894764</v>
      </c>
      <c r="U34" s="81">
        <v>270407344</v>
      </c>
      <c r="V34" s="82">
        <v>55189000</v>
      </c>
    </row>
    <row r="35" spans="1:22" ht="13.5">
      <c r="A35" s="47" t="s">
        <v>565</v>
      </c>
      <c r="B35" s="75" t="s">
        <v>493</v>
      </c>
      <c r="C35" s="76" t="s">
        <v>494</v>
      </c>
      <c r="D35" s="77">
        <v>143713248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66329158</v>
      </c>
      <c r="L35" s="79">
        <v>210042406</v>
      </c>
      <c r="M35" s="77">
        <v>0</v>
      </c>
      <c r="N35" s="78">
        <v>0</v>
      </c>
      <c r="O35" s="78">
        <v>0</v>
      </c>
      <c r="P35" s="78">
        <v>0</v>
      </c>
      <c r="Q35" s="78">
        <v>0</v>
      </c>
      <c r="R35" s="80"/>
      <c r="S35" s="78">
        <v>16980000</v>
      </c>
      <c r="T35" s="78">
        <v>165072838</v>
      </c>
      <c r="U35" s="81">
        <v>182052838</v>
      </c>
      <c r="V35" s="82">
        <v>2462000</v>
      </c>
    </row>
    <row r="36" spans="1:22" ht="12.75">
      <c r="A36" s="48"/>
      <c r="B36" s="83" t="s">
        <v>577</v>
      </c>
      <c r="C36" s="84"/>
      <c r="D36" s="85">
        <f aca="true" t="shared" si="4" ref="D36:V36">SUM(D31:D35)</f>
        <v>1384641602</v>
      </c>
      <c r="E36" s="86">
        <f t="shared" si="4"/>
        <v>910657833</v>
      </c>
      <c r="F36" s="86">
        <f t="shared" si="4"/>
        <v>309550272</v>
      </c>
      <c r="G36" s="86">
        <f t="shared" si="4"/>
        <v>0</v>
      </c>
      <c r="H36" s="86">
        <f t="shared" si="4"/>
        <v>0</v>
      </c>
      <c r="I36" s="86">
        <f t="shared" si="4"/>
        <v>113164815</v>
      </c>
      <c r="J36" s="86">
        <f t="shared" si="4"/>
        <v>477285971</v>
      </c>
      <c r="K36" s="86">
        <f t="shared" si="4"/>
        <v>976511992</v>
      </c>
      <c r="L36" s="87">
        <f t="shared" si="4"/>
        <v>4171812485</v>
      </c>
      <c r="M36" s="85">
        <f t="shared" si="4"/>
        <v>468570922</v>
      </c>
      <c r="N36" s="86">
        <f t="shared" si="4"/>
        <v>990230248</v>
      </c>
      <c r="O36" s="86">
        <f t="shared" si="4"/>
        <v>861278768</v>
      </c>
      <c r="P36" s="86">
        <f t="shared" si="4"/>
        <v>184677023</v>
      </c>
      <c r="Q36" s="86">
        <f t="shared" si="4"/>
        <v>148041357</v>
      </c>
      <c r="R36" s="86">
        <f t="shared" si="4"/>
        <v>0</v>
      </c>
      <c r="S36" s="86">
        <f t="shared" si="4"/>
        <v>884482572</v>
      </c>
      <c r="T36" s="86">
        <f t="shared" si="4"/>
        <v>403878022</v>
      </c>
      <c r="U36" s="88">
        <f t="shared" si="4"/>
        <v>3941158912</v>
      </c>
      <c r="V36" s="89">
        <f t="shared" si="4"/>
        <v>350968318</v>
      </c>
    </row>
    <row r="37" spans="1:22" ht="12.75">
      <c r="A37" s="49"/>
      <c r="B37" s="90" t="s">
        <v>578</v>
      </c>
      <c r="C37" s="91"/>
      <c r="D37" s="92">
        <f aca="true" t="shared" si="5" ref="D37:V37">SUM(D9,D11:D14,D16:D21,D23:D29,D31:D35)</f>
        <v>7438424729</v>
      </c>
      <c r="E37" s="93">
        <f t="shared" si="5"/>
        <v>5060804605</v>
      </c>
      <c r="F37" s="93">
        <f t="shared" si="5"/>
        <v>1637347316</v>
      </c>
      <c r="G37" s="93">
        <f t="shared" si="5"/>
        <v>0</v>
      </c>
      <c r="H37" s="93">
        <f t="shared" si="5"/>
        <v>0</v>
      </c>
      <c r="I37" s="93">
        <f t="shared" si="5"/>
        <v>928987651</v>
      </c>
      <c r="J37" s="93">
        <f t="shared" si="5"/>
        <v>2532449683</v>
      </c>
      <c r="K37" s="93">
        <f t="shared" si="5"/>
        <v>5174405073</v>
      </c>
      <c r="L37" s="94">
        <f t="shared" si="5"/>
        <v>22772419057</v>
      </c>
      <c r="M37" s="92">
        <f t="shared" si="5"/>
        <v>3121130197</v>
      </c>
      <c r="N37" s="93">
        <f t="shared" si="5"/>
        <v>6431542612</v>
      </c>
      <c r="O37" s="93">
        <f t="shared" si="5"/>
        <v>3010934682</v>
      </c>
      <c r="P37" s="93">
        <f t="shared" si="5"/>
        <v>1160645372</v>
      </c>
      <c r="Q37" s="93">
        <f t="shared" si="5"/>
        <v>749089525</v>
      </c>
      <c r="R37" s="93">
        <f t="shared" si="5"/>
        <v>0</v>
      </c>
      <c r="S37" s="93">
        <f t="shared" si="5"/>
        <v>4900702677</v>
      </c>
      <c r="T37" s="93">
        <f t="shared" si="5"/>
        <v>3044888345</v>
      </c>
      <c r="U37" s="95">
        <f t="shared" si="5"/>
        <v>22418933410</v>
      </c>
      <c r="V37" s="89">
        <f t="shared" si="5"/>
        <v>2424988663</v>
      </c>
    </row>
    <row r="38" spans="1:22" ht="13.5">
      <c r="A38" s="50"/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8"/>
    </row>
    <row r="39" spans="1:22" ht="13.5">
      <c r="A39" s="51"/>
      <c r="B39" s="128" t="s">
        <v>41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97"/>
      <c r="V39" s="98"/>
    </row>
    <row r="40" spans="1:22" ht="12.75">
      <c r="A40" s="50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8"/>
    </row>
    <row r="41" spans="1:22" ht="12.75">
      <c r="A41" s="50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8"/>
    </row>
    <row r="42" spans="1:22" ht="12.75">
      <c r="A42" s="50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8"/>
    </row>
    <row r="43" spans="1:22" ht="12.75">
      <c r="A43" s="50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8"/>
    </row>
    <row r="44" spans="1:22" ht="12.75">
      <c r="A44" s="50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8"/>
    </row>
    <row r="45" spans="1:22" ht="12.75">
      <c r="A45" s="50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8"/>
    </row>
    <row r="46" spans="1:22" ht="12.75">
      <c r="A46" s="50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2.75">
      <c r="A47" s="50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39:T39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" t="s">
        <v>21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579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562</v>
      </c>
      <c r="B9" s="75" t="s">
        <v>47</v>
      </c>
      <c r="C9" s="76" t="s">
        <v>48</v>
      </c>
      <c r="D9" s="77">
        <v>11651330943</v>
      </c>
      <c r="E9" s="78">
        <v>14338966311</v>
      </c>
      <c r="F9" s="78">
        <v>5691075442</v>
      </c>
      <c r="G9" s="78">
        <v>0</v>
      </c>
      <c r="H9" s="78">
        <v>0</v>
      </c>
      <c r="I9" s="78">
        <v>1279989727</v>
      </c>
      <c r="J9" s="78">
        <v>3525024372</v>
      </c>
      <c r="K9" s="78">
        <v>12460810539</v>
      </c>
      <c r="L9" s="79">
        <v>48947197334</v>
      </c>
      <c r="M9" s="77">
        <v>6718395467</v>
      </c>
      <c r="N9" s="78">
        <v>19027525801</v>
      </c>
      <c r="O9" s="78">
        <v>7731918657</v>
      </c>
      <c r="P9" s="78">
        <v>2422260370</v>
      </c>
      <c r="Q9" s="78">
        <v>1679695756</v>
      </c>
      <c r="R9" s="80"/>
      <c r="S9" s="78">
        <v>5696790251</v>
      </c>
      <c r="T9" s="78">
        <v>5556289048</v>
      </c>
      <c r="U9" s="81">
        <v>48832875350</v>
      </c>
      <c r="V9" s="82">
        <v>2216629664</v>
      </c>
    </row>
    <row r="10" spans="1:22" ht="13.5">
      <c r="A10" s="47" t="s">
        <v>562</v>
      </c>
      <c r="B10" s="75" t="s">
        <v>51</v>
      </c>
      <c r="C10" s="76" t="s">
        <v>52</v>
      </c>
      <c r="D10" s="77">
        <v>18274366118</v>
      </c>
      <c r="E10" s="78">
        <v>12661815395</v>
      </c>
      <c r="F10" s="78">
        <v>7418262000</v>
      </c>
      <c r="G10" s="78">
        <v>0</v>
      </c>
      <c r="H10" s="78">
        <v>0</v>
      </c>
      <c r="I10" s="78">
        <v>4880729183</v>
      </c>
      <c r="J10" s="78">
        <v>5982147680</v>
      </c>
      <c r="K10" s="78">
        <v>26429801074</v>
      </c>
      <c r="L10" s="79">
        <v>75647121450</v>
      </c>
      <c r="M10" s="77">
        <v>14417335744</v>
      </c>
      <c r="N10" s="78">
        <v>18165439157</v>
      </c>
      <c r="O10" s="78">
        <v>9891990999</v>
      </c>
      <c r="P10" s="78">
        <v>6093365001</v>
      </c>
      <c r="Q10" s="78">
        <v>2312282505</v>
      </c>
      <c r="R10" s="80"/>
      <c r="S10" s="78">
        <v>16705557385</v>
      </c>
      <c r="T10" s="78">
        <v>9694596611</v>
      </c>
      <c r="U10" s="81">
        <v>77280567402</v>
      </c>
      <c r="V10" s="82">
        <v>2919591000</v>
      </c>
    </row>
    <row r="11" spans="1:22" ht="13.5">
      <c r="A11" s="47" t="s">
        <v>562</v>
      </c>
      <c r="B11" s="75" t="s">
        <v>57</v>
      </c>
      <c r="C11" s="76" t="s">
        <v>58</v>
      </c>
      <c r="D11" s="77">
        <v>13256480998</v>
      </c>
      <c r="E11" s="78">
        <v>10724634046</v>
      </c>
      <c r="F11" s="78">
        <v>3390849394</v>
      </c>
      <c r="G11" s="78">
        <v>0</v>
      </c>
      <c r="H11" s="78">
        <v>0</v>
      </c>
      <c r="I11" s="78">
        <v>1604596876</v>
      </c>
      <c r="J11" s="78">
        <v>2741797431</v>
      </c>
      <c r="K11" s="78">
        <v>9944264802</v>
      </c>
      <c r="L11" s="79">
        <v>41662623547</v>
      </c>
      <c r="M11" s="77">
        <v>9355494212</v>
      </c>
      <c r="N11" s="78">
        <v>15654360888</v>
      </c>
      <c r="O11" s="78">
        <v>5380320103</v>
      </c>
      <c r="P11" s="78">
        <v>1402449080</v>
      </c>
      <c r="Q11" s="78">
        <v>2001607512</v>
      </c>
      <c r="R11" s="80"/>
      <c r="S11" s="78">
        <v>3999352715</v>
      </c>
      <c r="T11" s="78">
        <v>3844108486</v>
      </c>
      <c r="U11" s="81">
        <v>41637692996</v>
      </c>
      <c r="V11" s="82">
        <v>1555965285</v>
      </c>
    </row>
    <row r="12" spans="1:22" ht="12.75">
      <c r="A12" s="48"/>
      <c r="B12" s="83" t="s">
        <v>563</v>
      </c>
      <c r="C12" s="84"/>
      <c r="D12" s="85">
        <f aca="true" t="shared" si="0" ref="D12:V12">SUM(D9:D11)</f>
        <v>43182178059</v>
      </c>
      <c r="E12" s="86">
        <f t="shared" si="0"/>
        <v>37725415752</v>
      </c>
      <c r="F12" s="86">
        <f t="shared" si="0"/>
        <v>16500186836</v>
      </c>
      <c r="G12" s="86">
        <f t="shared" si="0"/>
        <v>0</v>
      </c>
      <c r="H12" s="86">
        <f t="shared" si="0"/>
        <v>0</v>
      </c>
      <c r="I12" s="86">
        <f t="shared" si="0"/>
        <v>7765315786</v>
      </c>
      <c r="J12" s="86">
        <f t="shared" si="0"/>
        <v>12248969483</v>
      </c>
      <c r="K12" s="86">
        <f t="shared" si="0"/>
        <v>48834876415</v>
      </c>
      <c r="L12" s="87">
        <f t="shared" si="0"/>
        <v>166256942331</v>
      </c>
      <c r="M12" s="85">
        <f t="shared" si="0"/>
        <v>30491225423</v>
      </c>
      <c r="N12" s="86">
        <f t="shared" si="0"/>
        <v>52847325846</v>
      </c>
      <c r="O12" s="86">
        <f t="shared" si="0"/>
        <v>23004229759</v>
      </c>
      <c r="P12" s="86">
        <f t="shared" si="0"/>
        <v>9918074451</v>
      </c>
      <c r="Q12" s="86">
        <f t="shared" si="0"/>
        <v>5993585773</v>
      </c>
      <c r="R12" s="86">
        <f t="shared" si="0"/>
        <v>0</v>
      </c>
      <c r="S12" s="86">
        <f t="shared" si="0"/>
        <v>26401700351</v>
      </c>
      <c r="T12" s="86">
        <f t="shared" si="0"/>
        <v>19094994145</v>
      </c>
      <c r="U12" s="88">
        <f t="shared" si="0"/>
        <v>167751135748</v>
      </c>
      <c r="V12" s="89">
        <f t="shared" si="0"/>
        <v>6692185949</v>
      </c>
    </row>
    <row r="13" spans="1:22" ht="13.5">
      <c r="A13" s="47" t="s">
        <v>564</v>
      </c>
      <c r="B13" s="75" t="s">
        <v>62</v>
      </c>
      <c r="C13" s="76" t="s">
        <v>63</v>
      </c>
      <c r="D13" s="77">
        <v>1547138907</v>
      </c>
      <c r="E13" s="78">
        <v>1876670292</v>
      </c>
      <c r="F13" s="78">
        <v>927750120</v>
      </c>
      <c r="G13" s="78">
        <v>0</v>
      </c>
      <c r="H13" s="78">
        <v>0</v>
      </c>
      <c r="I13" s="78">
        <v>5607405</v>
      </c>
      <c r="J13" s="78">
        <v>1240787122</v>
      </c>
      <c r="K13" s="78">
        <v>1135114544</v>
      </c>
      <c r="L13" s="79">
        <v>6733068390</v>
      </c>
      <c r="M13" s="77">
        <v>1020531369</v>
      </c>
      <c r="N13" s="78">
        <v>2996797223</v>
      </c>
      <c r="O13" s="78">
        <v>915834321</v>
      </c>
      <c r="P13" s="78">
        <v>346758206</v>
      </c>
      <c r="Q13" s="78">
        <v>179045249</v>
      </c>
      <c r="R13" s="80"/>
      <c r="S13" s="78">
        <v>1011606400</v>
      </c>
      <c r="T13" s="78">
        <v>466562824</v>
      </c>
      <c r="U13" s="81">
        <v>6937135592</v>
      </c>
      <c r="V13" s="82">
        <v>202497600</v>
      </c>
    </row>
    <row r="14" spans="1:22" ht="13.5">
      <c r="A14" s="47" t="s">
        <v>564</v>
      </c>
      <c r="B14" s="75" t="s">
        <v>196</v>
      </c>
      <c r="C14" s="76" t="s">
        <v>197</v>
      </c>
      <c r="D14" s="77">
        <v>386155643</v>
      </c>
      <c r="E14" s="78">
        <v>379743395</v>
      </c>
      <c r="F14" s="78">
        <v>180670535</v>
      </c>
      <c r="G14" s="78">
        <v>0</v>
      </c>
      <c r="H14" s="78">
        <v>0</v>
      </c>
      <c r="I14" s="78">
        <v>20738589</v>
      </c>
      <c r="J14" s="78">
        <v>109275777</v>
      </c>
      <c r="K14" s="78">
        <v>398008058</v>
      </c>
      <c r="L14" s="79">
        <v>1474591997</v>
      </c>
      <c r="M14" s="77">
        <v>308672742</v>
      </c>
      <c r="N14" s="78">
        <v>480413809</v>
      </c>
      <c r="O14" s="78">
        <v>289400978</v>
      </c>
      <c r="P14" s="78">
        <v>51524888</v>
      </c>
      <c r="Q14" s="78">
        <v>52986774</v>
      </c>
      <c r="R14" s="80"/>
      <c r="S14" s="78">
        <v>173561044</v>
      </c>
      <c r="T14" s="78">
        <v>105670231</v>
      </c>
      <c r="U14" s="81">
        <v>1462230466</v>
      </c>
      <c r="V14" s="82">
        <v>71447956</v>
      </c>
    </row>
    <row r="15" spans="1:22" ht="13.5">
      <c r="A15" s="47" t="s">
        <v>564</v>
      </c>
      <c r="B15" s="75" t="s">
        <v>198</v>
      </c>
      <c r="C15" s="76" t="s">
        <v>199</v>
      </c>
      <c r="D15" s="77">
        <v>251809499</v>
      </c>
      <c r="E15" s="78">
        <v>329855814</v>
      </c>
      <c r="F15" s="78">
        <v>84838721</v>
      </c>
      <c r="G15" s="78">
        <v>0</v>
      </c>
      <c r="H15" s="78">
        <v>0</v>
      </c>
      <c r="I15" s="78">
        <v>7917673</v>
      </c>
      <c r="J15" s="78">
        <v>175549677</v>
      </c>
      <c r="K15" s="78">
        <v>219369919</v>
      </c>
      <c r="L15" s="79">
        <v>1069341303</v>
      </c>
      <c r="M15" s="77">
        <v>149242584</v>
      </c>
      <c r="N15" s="78">
        <v>414030895</v>
      </c>
      <c r="O15" s="78">
        <v>147685449</v>
      </c>
      <c r="P15" s="78">
        <v>36287754</v>
      </c>
      <c r="Q15" s="78">
        <v>38827751</v>
      </c>
      <c r="R15" s="80"/>
      <c r="S15" s="78">
        <v>203279479</v>
      </c>
      <c r="T15" s="78">
        <v>89217299</v>
      </c>
      <c r="U15" s="81">
        <v>1078571211</v>
      </c>
      <c r="V15" s="82">
        <v>78610000</v>
      </c>
    </row>
    <row r="16" spans="1:22" ht="13.5">
      <c r="A16" s="47" t="s">
        <v>565</v>
      </c>
      <c r="B16" s="75" t="s">
        <v>539</v>
      </c>
      <c r="C16" s="76" t="s">
        <v>540</v>
      </c>
      <c r="D16" s="77">
        <v>315225721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121955464</v>
      </c>
      <c r="L16" s="79">
        <v>437181185</v>
      </c>
      <c r="M16" s="77">
        <v>0</v>
      </c>
      <c r="N16" s="78">
        <v>0</v>
      </c>
      <c r="O16" s="78">
        <v>0</v>
      </c>
      <c r="P16" s="78">
        <v>0</v>
      </c>
      <c r="Q16" s="78">
        <v>0</v>
      </c>
      <c r="R16" s="80"/>
      <c r="S16" s="78">
        <v>315056798</v>
      </c>
      <c r="T16" s="78">
        <v>114336174</v>
      </c>
      <c r="U16" s="81">
        <v>429392972</v>
      </c>
      <c r="V16" s="82">
        <v>0</v>
      </c>
    </row>
    <row r="17" spans="1:22" ht="12.75">
      <c r="A17" s="48"/>
      <c r="B17" s="83" t="s">
        <v>580</v>
      </c>
      <c r="C17" s="84"/>
      <c r="D17" s="85">
        <f aca="true" t="shared" si="1" ref="D17:V17">SUM(D13:D16)</f>
        <v>2500329770</v>
      </c>
      <c r="E17" s="86">
        <f t="shared" si="1"/>
        <v>2586269501</v>
      </c>
      <c r="F17" s="86">
        <f t="shared" si="1"/>
        <v>1193259376</v>
      </c>
      <c r="G17" s="86">
        <f t="shared" si="1"/>
        <v>0</v>
      </c>
      <c r="H17" s="86">
        <f t="shared" si="1"/>
        <v>0</v>
      </c>
      <c r="I17" s="86">
        <f t="shared" si="1"/>
        <v>34263667</v>
      </c>
      <c r="J17" s="86">
        <f t="shared" si="1"/>
        <v>1525612576</v>
      </c>
      <c r="K17" s="86">
        <f t="shared" si="1"/>
        <v>1874447985</v>
      </c>
      <c r="L17" s="87">
        <f t="shared" si="1"/>
        <v>9714182875</v>
      </c>
      <c r="M17" s="85">
        <f t="shared" si="1"/>
        <v>1478446695</v>
      </c>
      <c r="N17" s="86">
        <f t="shared" si="1"/>
        <v>3891241927</v>
      </c>
      <c r="O17" s="86">
        <f t="shared" si="1"/>
        <v>1352920748</v>
      </c>
      <c r="P17" s="86">
        <f t="shared" si="1"/>
        <v>434570848</v>
      </c>
      <c r="Q17" s="86">
        <f t="shared" si="1"/>
        <v>270859774</v>
      </c>
      <c r="R17" s="86">
        <f t="shared" si="1"/>
        <v>0</v>
      </c>
      <c r="S17" s="86">
        <f t="shared" si="1"/>
        <v>1703503721</v>
      </c>
      <c r="T17" s="86">
        <f t="shared" si="1"/>
        <v>775786528</v>
      </c>
      <c r="U17" s="88">
        <f t="shared" si="1"/>
        <v>9907330241</v>
      </c>
      <c r="V17" s="89">
        <f t="shared" si="1"/>
        <v>352555556</v>
      </c>
    </row>
    <row r="18" spans="1:22" ht="13.5">
      <c r="A18" s="47" t="s">
        <v>564</v>
      </c>
      <c r="B18" s="75" t="s">
        <v>64</v>
      </c>
      <c r="C18" s="76" t="s">
        <v>65</v>
      </c>
      <c r="D18" s="77">
        <v>1037999803</v>
      </c>
      <c r="E18" s="78">
        <v>929522009</v>
      </c>
      <c r="F18" s="78">
        <v>367154726</v>
      </c>
      <c r="G18" s="78">
        <v>0</v>
      </c>
      <c r="H18" s="78">
        <v>0</v>
      </c>
      <c r="I18" s="78">
        <v>47846655</v>
      </c>
      <c r="J18" s="78">
        <v>179728103</v>
      </c>
      <c r="K18" s="78">
        <v>942822578</v>
      </c>
      <c r="L18" s="79">
        <v>3505073874</v>
      </c>
      <c r="M18" s="77">
        <v>637415095</v>
      </c>
      <c r="N18" s="78">
        <v>1248873544</v>
      </c>
      <c r="O18" s="78">
        <v>484476054</v>
      </c>
      <c r="P18" s="78">
        <v>266189177</v>
      </c>
      <c r="Q18" s="78">
        <v>140296015</v>
      </c>
      <c r="R18" s="80"/>
      <c r="S18" s="78">
        <v>566393600</v>
      </c>
      <c r="T18" s="78">
        <v>278368126</v>
      </c>
      <c r="U18" s="81">
        <v>3622011611</v>
      </c>
      <c r="V18" s="82">
        <v>210519400</v>
      </c>
    </row>
    <row r="19" spans="1:22" ht="13.5">
      <c r="A19" s="47" t="s">
        <v>564</v>
      </c>
      <c r="B19" s="75" t="s">
        <v>200</v>
      </c>
      <c r="C19" s="76" t="s">
        <v>201</v>
      </c>
      <c r="D19" s="77">
        <v>472545554</v>
      </c>
      <c r="E19" s="78">
        <v>364276744</v>
      </c>
      <c r="F19" s="78">
        <v>0</v>
      </c>
      <c r="G19" s="78">
        <v>0</v>
      </c>
      <c r="H19" s="78">
        <v>0</v>
      </c>
      <c r="I19" s="78">
        <v>68803280</v>
      </c>
      <c r="J19" s="78">
        <v>528009951</v>
      </c>
      <c r="K19" s="78">
        <v>621269528</v>
      </c>
      <c r="L19" s="79">
        <v>2054905057</v>
      </c>
      <c r="M19" s="77">
        <v>639597510</v>
      </c>
      <c r="N19" s="78">
        <v>236163044</v>
      </c>
      <c r="O19" s="78">
        <v>404496888</v>
      </c>
      <c r="P19" s="78">
        <v>74636209</v>
      </c>
      <c r="Q19" s="78">
        <v>89789279</v>
      </c>
      <c r="R19" s="80"/>
      <c r="S19" s="78">
        <v>289200399</v>
      </c>
      <c r="T19" s="78">
        <v>232405145</v>
      </c>
      <c r="U19" s="81">
        <v>1966288474</v>
      </c>
      <c r="V19" s="82">
        <v>137628000</v>
      </c>
    </row>
    <row r="20" spans="1:22" ht="13.5">
      <c r="A20" s="47" t="s">
        <v>564</v>
      </c>
      <c r="B20" s="75" t="s">
        <v>202</v>
      </c>
      <c r="C20" s="76" t="s">
        <v>203</v>
      </c>
      <c r="D20" s="77">
        <v>678501939</v>
      </c>
      <c r="E20" s="78">
        <v>629429199</v>
      </c>
      <c r="F20" s="78">
        <v>288240424</v>
      </c>
      <c r="G20" s="78">
        <v>0</v>
      </c>
      <c r="H20" s="78">
        <v>0</v>
      </c>
      <c r="I20" s="78">
        <v>48701206</v>
      </c>
      <c r="J20" s="78">
        <v>268846611</v>
      </c>
      <c r="K20" s="78">
        <v>447022949</v>
      </c>
      <c r="L20" s="79">
        <v>2360742328</v>
      </c>
      <c r="M20" s="77">
        <v>292857910</v>
      </c>
      <c r="N20" s="78">
        <v>812523823</v>
      </c>
      <c r="O20" s="78">
        <v>385600323</v>
      </c>
      <c r="P20" s="78">
        <v>79676728</v>
      </c>
      <c r="Q20" s="78">
        <v>84985285</v>
      </c>
      <c r="R20" s="80"/>
      <c r="S20" s="78">
        <v>403826911</v>
      </c>
      <c r="T20" s="78">
        <v>135798021</v>
      </c>
      <c r="U20" s="81">
        <v>2195269001</v>
      </c>
      <c r="V20" s="82">
        <v>236557100</v>
      </c>
    </row>
    <row r="21" spans="1:22" ht="13.5">
      <c r="A21" s="47" t="s">
        <v>565</v>
      </c>
      <c r="B21" s="75" t="s">
        <v>549</v>
      </c>
      <c r="C21" s="76" t="s">
        <v>550</v>
      </c>
      <c r="D21" s="77">
        <v>225014523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54224270</v>
      </c>
      <c r="L21" s="79">
        <v>279238793</v>
      </c>
      <c r="M21" s="77">
        <v>0</v>
      </c>
      <c r="N21" s="78">
        <v>0</v>
      </c>
      <c r="O21" s="78">
        <v>0</v>
      </c>
      <c r="P21" s="78">
        <v>0</v>
      </c>
      <c r="Q21" s="78">
        <v>0</v>
      </c>
      <c r="R21" s="80"/>
      <c r="S21" s="78">
        <v>244581000</v>
      </c>
      <c r="T21" s="78">
        <v>8545850</v>
      </c>
      <c r="U21" s="81">
        <v>253126850</v>
      </c>
      <c r="V21" s="82">
        <v>2919000</v>
      </c>
    </row>
    <row r="22" spans="1:22" ht="12.75">
      <c r="A22" s="48"/>
      <c r="B22" s="83" t="s">
        <v>581</v>
      </c>
      <c r="C22" s="84"/>
      <c r="D22" s="85">
        <f aca="true" t="shared" si="2" ref="D22:V22">SUM(D18:D21)</f>
        <v>2414061819</v>
      </c>
      <c r="E22" s="86">
        <f t="shared" si="2"/>
        <v>1923227952</v>
      </c>
      <c r="F22" s="86">
        <f t="shared" si="2"/>
        <v>655395150</v>
      </c>
      <c r="G22" s="86">
        <f t="shared" si="2"/>
        <v>0</v>
      </c>
      <c r="H22" s="86">
        <f t="shared" si="2"/>
        <v>0</v>
      </c>
      <c r="I22" s="86">
        <f t="shared" si="2"/>
        <v>165351141</v>
      </c>
      <c r="J22" s="86">
        <f t="shared" si="2"/>
        <v>976584665</v>
      </c>
      <c r="K22" s="86">
        <f t="shared" si="2"/>
        <v>2065339325</v>
      </c>
      <c r="L22" s="87">
        <f t="shared" si="2"/>
        <v>8199960052</v>
      </c>
      <c r="M22" s="85">
        <f t="shared" si="2"/>
        <v>1569870515</v>
      </c>
      <c r="N22" s="86">
        <f t="shared" si="2"/>
        <v>2297560411</v>
      </c>
      <c r="O22" s="86">
        <f t="shared" si="2"/>
        <v>1274573265</v>
      </c>
      <c r="P22" s="86">
        <f t="shared" si="2"/>
        <v>420502114</v>
      </c>
      <c r="Q22" s="86">
        <f t="shared" si="2"/>
        <v>315070579</v>
      </c>
      <c r="R22" s="86">
        <f t="shared" si="2"/>
        <v>0</v>
      </c>
      <c r="S22" s="86">
        <f t="shared" si="2"/>
        <v>1504001910</v>
      </c>
      <c r="T22" s="86">
        <f t="shared" si="2"/>
        <v>655117142</v>
      </c>
      <c r="U22" s="88">
        <f t="shared" si="2"/>
        <v>8036695936</v>
      </c>
      <c r="V22" s="89">
        <f t="shared" si="2"/>
        <v>587623500</v>
      </c>
    </row>
    <row r="23" spans="1:22" ht="12.75">
      <c r="A23" s="49"/>
      <c r="B23" s="90" t="s">
        <v>582</v>
      </c>
      <c r="C23" s="91"/>
      <c r="D23" s="92">
        <f aca="true" t="shared" si="3" ref="D23:V23">SUM(D9:D11,D13:D16,D18:D21)</f>
        <v>48096569648</v>
      </c>
      <c r="E23" s="93">
        <f t="shared" si="3"/>
        <v>42234913205</v>
      </c>
      <c r="F23" s="93">
        <f t="shared" si="3"/>
        <v>18348841362</v>
      </c>
      <c r="G23" s="93">
        <f t="shared" si="3"/>
        <v>0</v>
      </c>
      <c r="H23" s="93">
        <f t="shared" si="3"/>
        <v>0</v>
      </c>
      <c r="I23" s="93">
        <f t="shared" si="3"/>
        <v>7964930594</v>
      </c>
      <c r="J23" s="93">
        <f t="shared" si="3"/>
        <v>14751166724</v>
      </c>
      <c r="K23" s="93">
        <f t="shared" si="3"/>
        <v>52774663725</v>
      </c>
      <c r="L23" s="94">
        <f t="shared" si="3"/>
        <v>184171085258</v>
      </c>
      <c r="M23" s="92">
        <f t="shared" si="3"/>
        <v>33539542633</v>
      </c>
      <c r="N23" s="93">
        <f t="shared" si="3"/>
        <v>59036128184</v>
      </c>
      <c r="O23" s="93">
        <f t="shared" si="3"/>
        <v>25631723772</v>
      </c>
      <c r="P23" s="93">
        <f t="shared" si="3"/>
        <v>10773147413</v>
      </c>
      <c r="Q23" s="93">
        <f t="shared" si="3"/>
        <v>6579516126</v>
      </c>
      <c r="R23" s="93">
        <f t="shared" si="3"/>
        <v>0</v>
      </c>
      <c r="S23" s="93">
        <f t="shared" si="3"/>
        <v>29609205982</v>
      </c>
      <c r="T23" s="93">
        <f t="shared" si="3"/>
        <v>20525897815</v>
      </c>
      <c r="U23" s="95">
        <f t="shared" si="3"/>
        <v>185695161925</v>
      </c>
      <c r="V23" s="89">
        <f t="shared" si="3"/>
        <v>7632365005</v>
      </c>
    </row>
    <row r="24" spans="1:22" ht="13.5">
      <c r="A24" s="50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8"/>
    </row>
    <row r="25" spans="1:22" ht="13.5">
      <c r="A25" s="51"/>
      <c r="B25" s="128" t="s">
        <v>41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97"/>
      <c r="V25" s="98"/>
    </row>
    <row r="26" spans="1:22" ht="12.75">
      <c r="A26" s="50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8"/>
    </row>
    <row r="27" spans="1:22" ht="12.75">
      <c r="A27" s="50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8"/>
    </row>
    <row r="28" spans="1:22" ht="12.75">
      <c r="A28" s="50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8"/>
    </row>
    <row r="29" spans="1:22" ht="12.75">
      <c r="A29" s="50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8"/>
    </row>
    <row r="30" spans="1:22" ht="12.75">
      <c r="A30" s="50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8"/>
    </row>
    <row r="31" spans="1:22" ht="12.75">
      <c r="A31" s="50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8"/>
    </row>
    <row r="32" spans="1:22" ht="12.75">
      <c r="A32" s="50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8"/>
    </row>
    <row r="33" spans="1:22" ht="12.75">
      <c r="A33" s="50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8"/>
    </row>
    <row r="34" spans="1:22" ht="12.75">
      <c r="A34" s="50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8"/>
    </row>
    <row r="35" spans="1:22" ht="12.75">
      <c r="A35" s="50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8"/>
    </row>
    <row r="36" spans="1:22" ht="12.75">
      <c r="A36" s="50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8"/>
    </row>
    <row r="37" spans="1:22" ht="12.75">
      <c r="A37" s="50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8"/>
    </row>
    <row r="38" spans="1:22" ht="12.75">
      <c r="A38" s="50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8"/>
    </row>
    <row r="39" spans="1:22" ht="12.75">
      <c r="A39" s="50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8"/>
    </row>
    <row r="40" spans="1:22" ht="12.75">
      <c r="A40" s="50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8"/>
    </row>
    <row r="41" spans="1:22" ht="12.75">
      <c r="A41" s="50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8"/>
    </row>
    <row r="42" spans="1:22" ht="12.75">
      <c r="A42" s="50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8"/>
    </row>
    <row r="43" spans="1:22" ht="12.75">
      <c r="A43" s="50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8"/>
    </row>
    <row r="44" spans="1:22" ht="12.75">
      <c r="A44" s="50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8"/>
    </row>
    <row r="45" spans="1:22" ht="12.75">
      <c r="A45" s="50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8"/>
    </row>
    <row r="46" spans="1:22" ht="12.75">
      <c r="A46" s="50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2.75">
      <c r="A47" s="50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25:T25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" t="s">
        <v>21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583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562</v>
      </c>
      <c r="B9" s="75" t="s">
        <v>49</v>
      </c>
      <c r="C9" s="76" t="s">
        <v>50</v>
      </c>
      <c r="D9" s="77">
        <v>12425578240</v>
      </c>
      <c r="E9" s="78">
        <v>12651804190</v>
      </c>
      <c r="F9" s="78">
        <v>3686158160</v>
      </c>
      <c r="G9" s="78">
        <v>0</v>
      </c>
      <c r="H9" s="78">
        <v>0</v>
      </c>
      <c r="I9" s="78">
        <v>914196750</v>
      </c>
      <c r="J9" s="78">
        <v>3222073540</v>
      </c>
      <c r="K9" s="78">
        <v>13418908440</v>
      </c>
      <c r="L9" s="79">
        <v>46318719320</v>
      </c>
      <c r="M9" s="77">
        <v>10679101760</v>
      </c>
      <c r="N9" s="78">
        <v>16960601300</v>
      </c>
      <c r="O9" s="78">
        <v>6685790060</v>
      </c>
      <c r="P9" s="78">
        <v>1622260380</v>
      </c>
      <c r="Q9" s="78">
        <v>1035662020</v>
      </c>
      <c r="R9" s="80"/>
      <c r="S9" s="78">
        <v>4773342020</v>
      </c>
      <c r="T9" s="78">
        <v>6292904840</v>
      </c>
      <c r="U9" s="81">
        <v>48049662380</v>
      </c>
      <c r="V9" s="82">
        <v>3675520000</v>
      </c>
    </row>
    <row r="10" spans="1:22" ht="12.75">
      <c r="A10" s="48"/>
      <c r="B10" s="83" t="s">
        <v>563</v>
      </c>
      <c r="C10" s="84"/>
      <c r="D10" s="85">
        <f aca="true" t="shared" si="0" ref="D10:V10">D9</f>
        <v>12425578240</v>
      </c>
      <c r="E10" s="86">
        <f t="shared" si="0"/>
        <v>12651804190</v>
      </c>
      <c r="F10" s="86">
        <f t="shared" si="0"/>
        <v>3686158160</v>
      </c>
      <c r="G10" s="86">
        <f t="shared" si="0"/>
        <v>0</v>
      </c>
      <c r="H10" s="86">
        <f t="shared" si="0"/>
        <v>0</v>
      </c>
      <c r="I10" s="86">
        <f t="shared" si="0"/>
        <v>914196750</v>
      </c>
      <c r="J10" s="86">
        <f t="shared" si="0"/>
        <v>3222073540</v>
      </c>
      <c r="K10" s="86">
        <f t="shared" si="0"/>
        <v>13418908440</v>
      </c>
      <c r="L10" s="87">
        <f t="shared" si="0"/>
        <v>46318719320</v>
      </c>
      <c r="M10" s="85">
        <f t="shared" si="0"/>
        <v>10679101760</v>
      </c>
      <c r="N10" s="86">
        <f t="shared" si="0"/>
        <v>16960601300</v>
      </c>
      <c r="O10" s="86">
        <f t="shared" si="0"/>
        <v>6685790060</v>
      </c>
      <c r="P10" s="86">
        <f t="shared" si="0"/>
        <v>1622260380</v>
      </c>
      <c r="Q10" s="86">
        <f t="shared" si="0"/>
        <v>1035662020</v>
      </c>
      <c r="R10" s="86">
        <f t="shared" si="0"/>
        <v>0</v>
      </c>
      <c r="S10" s="86">
        <f t="shared" si="0"/>
        <v>4773342020</v>
      </c>
      <c r="T10" s="86">
        <f t="shared" si="0"/>
        <v>6292904840</v>
      </c>
      <c r="U10" s="88">
        <f t="shared" si="0"/>
        <v>48049662380</v>
      </c>
      <c r="V10" s="89">
        <f t="shared" si="0"/>
        <v>3675520000</v>
      </c>
    </row>
    <row r="11" spans="1:22" ht="13.5">
      <c r="A11" s="47" t="s">
        <v>564</v>
      </c>
      <c r="B11" s="75" t="s">
        <v>204</v>
      </c>
      <c r="C11" s="76" t="s">
        <v>205</v>
      </c>
      <c r="D11" s="77">
        <v>148947569</v>
      </c>
      <c r="E11" s="78">
        <v>0</v>
      </c>
      <c r="F11" s="78">
        <v>0</v>
      </c>
      <c r="G11" s="78">
        <v>0</v>
      </c>
      <c r="H11" s="78">
        <v>0</v>
      </c>
      <c r="I11" s="78">
        <v>376655</v>
      </c>
      <c r="J11" s="78">
        <v>1910801</v>
      </c>
      <c r="K11" s="78">
        <v>173696366</v>
      </c>
      <c r="L11" s="79">
        <v>324931391</v>
      </c>
      <c r="M11" s="77">
        <v>111619566</v>
      </c>
      <c r="N11" s="78">
        <v>0</v>
      </c>
      <c r="O11" s="78">
        <v>0</v>
      </c>
      <c r="P11" s="78">
        <v>0</v>
      </c>
      <c r="Q11" s="78">
        <v>10914785</v>
      </c>
      <c r="R11" s="80"/>
      <c r="S11" s="78">
        <v>185458550</v>
      </c>
      <c r="T11" s="78">
        <v>42756914</v>
      </c>
      <c r="U11" s="81">
        <v>350749815</v>
      </c>
      <c r="V11" s="82">
        <v>32899450</v>
      </c>
    </row>
    <row r="12" spans="1:22" ht="13.5">
      <c r="A12" s="47" t="s">
        <v>564</v>
      </c>
      <c r="B12" s="75" t="s">
        <v>206</v>
      </c>
      <c r="C12" s="76" t="s">
        <v>207</v>
      </c>
      <c r="D12" s="77">
        <v>105234900</v>
      </c>
      <c r="E12" s="78">
        <v>0</v>
      </c>
      <c r="F12" s="78">
        <v>0</v>
      </c>
      <c r="G12" s="78">
        <v>0</v>
      </c>
      <c r="H12" s="78">
        <v>0</v>
      </c>
      <c r="I12" s="78">
        <v>36637</v>
      </c>
      <c r="J12" s="78">
        <v>4579600</v>
      </c>
      <c r="K12" s="78">
        <v>150513201</v>
      </c>
      <c r="L12" s="79">
        <v>260364338</v>
      </c>
      <c r="M12" s="77">
        <v>8634035</v>
      </c>
      <c r="N12" s="78">
        <v>0</v>
      </c>
      <c r="O12" s="78">
        <v>0</v>
      </c>
      <c r="P12" s="78">
        <v>0</v>
      </c>
      <c r="Q12" s="78">
        <v>27478</v>
      </c>
      <c r="R12" s="80"/>
      <c r="S12" s="78">
        <v>172310794</v>
      </c>
      <c r="T12" s="78">
        <v>22516519</v>
      </c>
      <c r="U12" s="81">
        <v>203488826</v>
      </c>
      <c r="V12" s="82">
        <v>38553000</v>
      </c>
    </row>
    <row r="13" spans="1:22" ht="13.5">
      <c r="A13" s="47" t="s">
        <v>564</v>
      </c>
      <c r="B13" s="75" t="s">
        <v>208</v>
      </c>
      <c r="C13" s="76" t="s">
        <v>209</v>
      </c>
      <c r="D13" s="77">
        <v>98008092</v>
      </c>
      <c r="E13" s="78">
        <v>41103888</v>
      </c>
      <c r="F13" s="78">
        <v>0</v>
      </c>
      <c r="G13" s="78">
        <v>0</v>
      </c>
      <c r="H13" s="78">
        <v>0</v>
      </c>
      <c r="I13" s="78">
        <v>500076</v>
      </c>
      <c r="J13" s="78">
        <v>1010628</v>
      </c>
      <c r="K13" s="78">
        <v>98410488</v>
      </c>
      <c r="L13" s="79">
        <v>239033172</v>
      </c>
      <c r="M13" s="77">
        <v>29745312</v>
      </c>
      <c r="N13" s="78">
        <v>46799832</v>
      </c>
      <c r="O13" s="78">
        <v>0</v>
      </c>
      <c r="P13" s="78">
        <v>0</v>
      </c>
      <c r="Q13" s="78">
        <v>2875704</v>
      </c>
      <c r="R13" s="80"/>
      <c r="S13" s="78">
        <v>120519000</v>
      </c>
      <c r="T13" s="78">
        <v>31179288</v>
      </c>
      <c r="U13" s="81">
        <v>231119136</v>
      </c>
      <c r="V13" s="82">
        <v>26163000</v>
      </c>
    </row>
    <row r="14" spans="1:22" ht="13.5">
      <c r="A14" s="47" t="s">
        <v>564</v>
      </c>
      <c r="B14" s="75" t="s">
        <v>210</v>
      </c>
      <c r="C14" s="76" t="s">
        <v>211</v>
      </c>
      <c r="D14" s="77">
        <v>517429992</v>
      </c>
      <c r="E14" s="78">
        <v>115828031</v>
      </c>
      <c r="F14" s="78">
        <v>0</v>
      </c>
      <c r="G14" s="78">
        <v>0</v>
      </c>
      <c r="H14" s="78">
        <v>0</v>
      </c>
      <c r="I14" s="78">
        <v>0</v>
      </c>
      <c r="J14" s="78">
        <v>2289800</v>
      </c>
      <c r="K14" s="78">
        <v>539569695</v>
      </c>
      <c r="L14" s="79">
        <v>1175117518</v>
      </c>
      <c r="M14" s="77">
        <v>500085532</v>
      </c>
      <c r="N14" s="78">
        <v>161544377</v>
      </c>
      <c r="O14" s="78">
        <v>0</v>
      </c>
      <c r="P14" s="78">
        <v>0</v>
      </c>
      <c r="Q14" s="78">
        <v>68514363</v>
      </c>
      <c r="R14" s="80"/>
      <c r="S14" s="78">
        <v>327440300</v>
      </c>
      <c r="T14" s="78">
        <v>82085148</v>
      </c>
      <c r="U14" s="81">
        <v>1139669720</v>
      </c>
      <c r="V14" s="82">
        <v>96256996</v>
      </c>
    </row>
    <row r="15" spans="1:22" ht="13.5">
      <c r="A15" s="47" t="s">
        <v>565</v>
      </c>
      <c r="B15" s="75" t="s">
        <v>495</v>
      </c>
      <c r="C15" s="76" t="s">
        <v>496</v>
      </c>
      <c r="D15" s="77">
        <v>424796734</v>
      </c>
      <c r="E15" s="78">
        <v>0</v>
      </c>
      <c r="F15" s="78">
        <v>160729980</v>
      </c>
      <c r="G15" s="78">
        <v>0</v>
      </c>
      <c r="H15" s="78">
        <v>0</v>
      </c>
      <c r="I15" s="78">
        <v>2780466</v>
      </c>
      <c r="J15" s="78">
        <v>44445959</v>
      </c>
      <c r="K15" s="78">
        <v>779781302</v>
      </c>
      <c r="L15" s="79">
        <v>1412534441</v>
      </c>
      <c r="M15" s="77">
        <v>0</v>
      </c>
      <c r="N15" s="78">
        <v>0</v>
      </c>
      <c r="O15" s="78">
        <v>609275877</v>
      </c>
      <c r="P15" s="78">
        <v>103092533</v>
      </c>
      <c r="Q15" s="78">
        <v>0</v>
      </c>
      <c r="R15" s="80"/>
      <c r="S15" s="78">
        <v>550700973</v>
      </c>
      <c r="T15" s="78">
        <v>14470001</v>
      </c>
      <c r="U15" s="81">
        <v>1277539384</v>
      </c>
      <c r="V15" s="82">
        <v>307967940</v>
      </c>
    </row>
    <row r="16" spans="1:22" ht="12.75">
      <c r="A16" s="48"/>
      <c r="B16" s="83" t="s">
        <v>584</v>
      </c>
      <c r="C16" s="84"/>
      <c r="D16" s="85">
        <f aca="true" t="shared" si="1" ref="D16:V16">SUM(D11:D15)</f>
        <v>1294417287</v>
      </c>
      <c r="E16" s="86">
        <f t="shared" si="1"/>
        <v>156931919</v>
      </c>
      <c r="F16" s="86">
        <f t="shared" si="1"/>
        <v>160729980</v>
      </c>
      <c r="G16" s="86">
        <f t="shared" si="1"/>
        <v>0</v>
      </c>
      <c r="H16" s="86">
        <f t="shared" si="1"/>
        <v>0</v>
      </c>
      <c r="I16" s="86">
        <f t="shared" si="1"/>
        <v>3693834</v>
      </c>
      <c r="J16" s="86">
        <f t="shared" si="1"/>
        <v>54236788</v>
      </c>
      <c r="K16" s="86">
        <f t="shared" si="1"/>
        <v>1741971052</v>
      </c>
      <c r="L16" s="87">
        <f t="shared" si="1"/>
        <v>3411980860</v>
      </c>
      <c r="M16" s="85">
        <f t="shared" si="1"/>
        <v>650084445</v>
      </c>
      <c r="N16" s="86">
        <f t="shared" si="1"/>
        <v>208344209</v>
      </c>
      <c r="O16" s="86">
        <f t="shared" si="1"/>
        <v>609275877</v>
      </c>
      <c r="P16" s="86">
        <f t="shared" si="1"/>
        <v>103092533</v>
      </c>
      <c r="Q16" s="86">
        <f t="shared" si="1"/>
        <v>82332330</v>
      </c>
      <c r="R16" s="86">
        <f t="shared" si="1"/>
        <v>0</v>
      </c>
      <c r="S16" s="86">
        <f t="shared" si="1"/>
        <v>1356429617</v>
      </c>
      <c r="T16" s="86">
        <f t="shared" si="1"/>
        <v>193007870</v>
      </c>
      <c r="U16" s="88">
        <f t="shared" si="1"/>
        <v>3202566881</v>
      </c>
      <c r="V16" s="89">
        <f t="shared" si="1"/>
        <v>501840386</v>
      </c>
    </row>
    <row r="17" spans="1:22" ht="13.5">
      <c r="A17" s="47" t="s">
        <v>564</v>
      </c>
      <c r="B17" s="75" t="s">
        <v>212</v>
      </c>
      <c r="C17" s="76" t="s">
        <v>213</v>
      </c>
      <c r="D17" s="77">
        <v>96653198</v>
      </c>
      <c r="E17" s="78">
        <v>1831468</v>
      </c>
      <c r="F17" s="78">
        <v>0</v>
      </c>
      <c r="G17" s="78">
        <v>0</v>
      </c>
      <c r="H17" s="78">
        <v>0</v>
      </c>
      <c r="I17" s="78">
        <v>7640480</v>
      </c>
      <c r="J17" s="78">
        <v>842700</v>
      </c>
      <c r="K17" s="78">
        <v>86337425</v>
      </c>
      <c r="L17" s="79">
        <v>193305271</v>
      </c>
      <c r="M17" s="77">
        <v>44944000</v>
      </c>
      <c r="N17" s="78">
        <v>0</v>
      </c>
      <c r="O17" s="78">
        <v>0</v>
      </c>
      <c r="P17" s="78">
        <v>0</v>
      </c>
      <c r="Q17" s="78">
        <v>3089900</v>
      </c>
      <c r="R17" s="80"/>
      <c r="S17" s="78">
        <v>128961190</v>
      </c>
      <c r="T17" s="78">
        <v>6871938</v>
      </c>
      <c r="U17" s="81">
        <v>183867028</v>
      </c>
      <c r="V17" s="82">
        <v>46548501</v>
      </c>
    </row>
    <row r="18" spans="1:22" ht="13.5">
      <c r="A18" s="47" t="s">
        <v>564</v>
      </c>
      <c r="B18" s="75" t="s">
        <v>214</v>
      </c>
      <c r="C18" s="76" t="s">
        <v>215</v>
      </c>
      <c r="D18" s="77">
        <v>163958674</v>
      </c>
      <c r="E18" s="78">
        <v>138617720</v>
      </c>
      <c r="F18" s="78">
        <v>0</v>
      </c>
      <c r="G18" s="78">
        <v>0</v>
      </c>
      <c r="H18" s="78">
        <v>0</v>
      </c>
      <c r="I18" s="78">
        <v>2938482</v>
      </c>
      <c r="J18" s="78">
        <v>846652</v>
      </c>
      <c r="K18" s="78">
        <v>186208656</v>
      </c>
      <c r="L18" s="79">
        <v>492570184</v>
      </c>
      <c r="M18" s="77">
        <v>229070035</v>
      </c>
      <c r="N18" s="78">
        <v>121614182</v>
      </c>
      <c r="O18" s="78">
        <v>0</v>
      </c>
      <c r="P18" s="78">
        <v>0</v>
      </c>
      <c r="Q18" s="78">
        <v>7886526</v>
      </c>
      <c r="R18" s="80"/>
      <c r="S18" s="78">
        <v>104341800</v>
      </c>
      <c r="T18" s="78">
        <v>29872658</v>
      </c>
      <c r="U18" s="81">
        <v>492785201</v>
      </c>
      <c r="V18" s="82">
        <v>24525200</v>
      </c>
    </row>
    <row r="19" spans="1:22" ht="13.5">
      <c r="A19" s="47" t="s">
        <v>564</v>
      </c>
      <c r="B19" s="75" t="s">
        <v>216</v>
      </c>
      <c r="C19" s="76" t="s">
        <v>217</v>
      </c>
      <c r="D19" s="77">
        <v>51432825</v>
      </c>
      <c r="E19" s="78">
        <v>78474699</v>
      </c>
      <c r="F19" s="78">
        <v>0</v>
      </c>
      <c r="G19" s="78">
        <v>0</v>
      </c>
      <c r="H19" s="78">
        <v>0</v>
      </c>
      <c r="I19" s="78">
        <v>0</v>
      </c>
      <c r="J19" s="78">
        <v>12761642</v>
      </c>
      <c r="K19" s="78">
        <v>39904156</v>
      </c>
      <c r="L19" s="79">
        <v>182573322</v>
      </c>
      <c r="M19" s="77">
        <v>19770058</v>
      </c>
      <c r="N19" s="78">
        <v>96474991</v>
      </c>
      <c r="O19" s="78">
        <v>0</v>
      </c>
      <c r="P19" s="78">
        <v>0</v>
      </c>
      <c r="Q19" s="78">
        <v>4318964</v>
      </c>
      <c r="R19" s="80"/>
      <c r="S19" s="78">
        <v>49109000</v>
      </c>
      <c r="T19" s="78">
        <v>21598235</v>
      </c>
      <c r="U19" s="81">
        <v>191271248</v>
      </c>
      <c r="V19" s="82">
        <v>22114000</v>
      </c>
    </row>
    <row r="20" spans="1:22" ht="13.5">
      <c r="A20" s="47" t="s">
        <v>564</v>
      </c>
      <c r="B20" s="75" t="s">
        <v>218</v>
      </c>
      <c r="C20" s="76" t="s">
        <v>219</v>
      </c>
      <c r="D20" s="77">
        <v>38660230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1747916</v>
      </c>
      <c r="K20" s="78">
        <v>31108649</v>
      </c>
      <c r="L20" s="79">
        <v>71516795</v>
      </c>
      <c r="M20" s="77">
        <v>7945073</v>
      </c>
      <c r="N20" s="78">
        <v>0</v>
      </c>
      <c r="O20" s="78">
        <v>0</v>
      </c>
      <c r="P20" s="78">
        <v>0</v>
      </c>
      <c r="Q20" s="78">
        <v>88534</v>
      </c>
      <c r="R20" s="80"/>
      <c r="S20" s="78">
        <v>46422000</v>
      </c>
      <c r="T20" s="78">
        <v>4338314</v>
      </c>
      <c r="U20" s="81">
        <v>58793921</v>
      </c>
      <c r="V20" s="82">
        <v>19753000</v>
      </c>
    </row>
    <row r="21" spans="1:22" ht="13.5">
      <c r="A21" s="47" t="s">
        <v>564</v>
      </c>
      <c r="B21" s="75" t="s">
        <v>66</v>
      </c>
      <c r="C21" s="76" t="s">
        <v>67</v>
      </c>
      <c r="D21" s="77">
        <v>1735901945</v>
      </c>
      <c r="E21" s="78">
        <v>2302801044</v>
      </c>
      <c r="F21" s="78">
        <v>767600348</v>
      </c>
      <c r="G21" s="78">
        <v>0</v>
      </c>
      <c r="H21" s="78">
        <v>0</v>
      </c>
      <c r="I21" s="78">
        <v>16949425</v>
      </c>
      <c r="J21" s="78">
        <v>135303324</v>
      </c>
      <c r="K21" s="78">
        <v>1362417375</v>
      </c>
      <c r="L21" s="79">
        <v>6320973461</v>
      </c>
      <c r="M21" s="77">
        <v>1420011297</v>
      </c>
      <c r="N21" s="78">
        <v>2998153681</v>
      </c>
      <c r="O21" s="78">
        <v>874386045</v>
      </c>
      <c r="P21" s="78">
        <v>170005922</v>
      </c>
      <c r="Q21" s="78">
        <v>130095284</v>
      </c>
      <c r="R21" s="80"/>
      <c r="S21" s="78">
        <v>781097542</v>
      </c>
      <c r="T21" s="78">
        <v>443706571</v>
      </c>
      <c r="U21" s="81">
        <v>6817456342</v>
      </c>
      <c r="V21" s="82">
        <v>455968840</v>
      </c>
    </row>
    <row r="22" spans="1:22" ht="13.5">
      <c r="A22" s="47" t="s">
        <v>564</v>
      </c>
      <c r="B22" s="75" t="s">
        <v>220</v>
      </c>
      <c r="C22" s="76" t="s">
        <v>221</v>
      </c>
      <c r="D22" s="77">
        <v>57167012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4080919</v>
      </c>
      <c r="K22" s="78">
        <v>67628697</v>
      </c>
      <c r="L22" s="79">
        <v>128876628</v>
      </c>
      <c r="M22" s="77">
        <v>22226632</v>
      </c>
      <c r="N22" s="78">
        <v>0</v>
      </c>
      <c r="O22" s="78">
        <v>0</v>
      </c>
      <c r="P22" s="78">
        <v>0</v>
      </c>
      <c r="Q22" s="78">
        <v>645269</v>
      </c>
      <c r="R22" s="80"/>
      <c r="S22" s="78">
        <v>81898000</v>
      </c>
      <c r="T22" s="78">
        <v>16079458</v>
      </c>
      <c r="U22" s="81">
        <v>120849359</v>
      </c>
      <c r="V22" s="82">
        <v>17781000</v>
      </c>
    </row>
    <row r="23" spans="1:22" ht="13.5">
      <c r="A23" s="47" t="s">
        <v>564</v>
      </c>
      <c r="B23" s="75" t="s">
        <v>222</v>
      </c>
      <c r="C23" s="76" t="s">
        <v>223</v>
      </c>
      <c r="D23" s="77">
        <v>75775786</v>
      </c>
      <c r="E23" s="78">
        <v>0</v>
      </c>
      <c r="F23" s="78">
        <v>0</v>
      </c>
      <c r="G23" s="78">
        <v>0</v>
      </c>
      <c r="H23" s="78">
        <v>0</v>
      </c>
      <c r="I23" s="78">
        <v>209440</v>
      </c>
      <c r="J23" s="78">
        <v>4359630</v>
      </c>
      <c r="K23" s="78">
        <v>69702734</v>
      </c>
      <c r="L23" s="79">
        <v>150047590</v>
      </c>
      <c r="M23" s="77">
        <v>21440006</v>
      </c>
      <c r="N23" s="78">
        <v>0</v>
      </c>
      <c r="O23" s="78">
        <v>0</v>
      </c>
      <c r="P23" s="78">
        <v>0</v>
      </c>
      <c r="Q23" s="78">
        <v>944994</v>
      </c>
      <c r="R23" s="80"/>
      <c r="S23" s="78">
        <v>90188259</v>
      </c>
      <c r="T23" s="78">
        <v>11970831</v>
      </c>
      <c r="U23" s="81">
        <v>124544090</v>
      </c>
      <c r="V23" s="82">
        <v>27963145</v>
      </c>
    </row>
    <row r="24" spans="1:22" ht="13.5">
      <c r="A24" s="47" t="s">
        <v>565</v>
      </c>
      <c r="B24" s="75" t="s">
        <v>497</v>
      </c>
      <c r="C24" s="76" t="s">
        <v>498</v>
      </c>
      <c r="D24" s="77">
        <v>350442291</v>
      </c>
      <c r="E24" s="78">
        <v>0</v>
      </c>
      <c r="F24" s="78">
        <v>165901942</v>
      </c>
      <c r="G24" s="78">
        <v>0</v>
      </c>
      <c r="H24" s="78">
        <v>0</v>
      </c>
      <c r="I24" s="78">
        <v>28817300</v>
      </c>
      <c r="J24" s="78">
        <v>102438440</v>
      </c>
      <c r="K24" s="78">
        <v>376123201</v>
      </c>
      <c r="L24" s="79">
        <v>1023723174</v>
      </c>
      <c r="M24" s="77">
        <v>0</v>
      </c>
      <c r="N24" s="78">
        <v>0</v>
      </c>
      <c r="O24" s="78">
        <v>370963944</v>
      </c>
      <c r="P24" s="78">
        <v>42297102</v>
      </c>
      <c r="Q24" s="78">
        <v>0</v>
      </c>
      <c r="R24" s="80"/>
      <c r="S24" s="78">
        <v>347208422</v>
      </c>
      <c r="T24" s="78">
        <v>350121838</v>
      </c>
      <c r="U24" s="81">
        <v>1110591306</v>
      </c>
      <c r="V24" s="82">
        <v>200276000</v>
      </c>
    </row>
    <row r="25" spans="1:22" ht="12.75">
      <c r="A25" s="48"/>
      <c r="B25" s="83" t="s">
        <v>585</v>
      </c>
      <c r="C25" s="84"/>
      <c r="D25" s="85">
        <f aca="true" t="shared" si="2" ref="D25:V25">SUM(D17:D24)</f>
        <v>2569991961</v>
      </c>
      <c r="E25" s="86">
        <f t="shared" si="2"/>
        <v>2521724931</v>
      </c>
      <c r="F25" s="86">
        <f t="shared" si="2"/>
        <v>933502290</v>
      </c>
      <c r="G25" s="86">
        <f t="shared" si="2"/>
        <v>0</v>
      </c>
      <c r="H25" s="86">
        <f t="shared" si="2"/>
        <v>0</v>
      </c>
      <c r="I25" s="86">
        <f t="shared" si="2"/>
        <v>56555127</v>
      </c>
      <c r="J25" s="86">
        <f t="shared" si="2"/>
        <v>262381223</v>
      </c>
      <c r="K25" s="86">
        <f t="shared" si="2"/>
        <v>2219430893</v>
      </c>
      <c r="L25" s="87">
        <f t="shared" si="2"/>
        <v>8563586425</v>
      </c>
      <c r="M25" s="85">
        <f t="shared" si="2"/>
        <v>1765407101</v>
      </c>
      <c r="N25" s="86">
        <f t="shared" si="2"/>
        <v>3216242854</v>
      </c>
      <c r="O25" s="86">
        <f t="shared" si="2"/>
        <v>1245349989</v>
      </c>
      <c r="P25" s="86">
        <f t="shared" si="2"/>
        <v>212303024</v>
      </c>
      <c r="Q25" s="86">
        <f t="shared" si="2"/>
        <v>147069471</v>
      </c>
      <c r="R25" s="86">
        <f t="shared" si="2"/>
        <v>0</v>
      </c>
      <c r="S25" s="86">
        <f t="shared" si="2"/>
        <v>1629226213</v>
      </c>
      <c r="T25" s="86">
        <f t="shared" si="2"/>
        <v>884559843</v>
      </c>
      <c r="U25" s="88">
        <f t="shared" si="2"/>
        <v>9100158495</v>
      </c>
      <c r="V25" s="89">
        <f t="shared" si="2"/>
        <v>814929686</v>
      </c>
    </row>
    <row r="26" spans="1:22" ht="13.5">
      <c r="A26" s="47" t="s">
        <v>564</v>
      </c>
      <c r="B26" s="75" t="s">
        <v>224</v>
      </c>
      <c r="C26" s="76" t="s">
        <v>225</v>
      </c>
      <c r="D26" s="77">
        <v>114421428</v>
      </c>
      <c r="E26" s="78">
        <v>0</v>
      </c>
      <c r="F26" s="78">
        <v>0</v>
      </c>
      <c r="G26" s="78">
        <v>0</v>
      </c>
      <c r="H26" s="78">
        <v>0</v>
      </c>
      <c r="I26" s="78">
        <v>398782</v>
      </c>
      <c r="J26" s="78">
        <v>10309413</v>
      </c>
      <c r="K26" s="78">
        <v>95884474</v>
      </c>
      <c r="L26" s="79">
        <v>221014097</v>
      </c>
      <c r="M26" s="77">
        <v>33985838</v>
      </c>
      <c r="N26" s="78">
        <v>0</v>
      </c>
      <c r="O26" s="78">
        <v>0</v>
      </c>
      <c r="P26" s="78">
        <v>0</v>
      </c>
      <c r="Q26" s="78">
        <v>3112815</v>
      </c>
      <c r="R26" s="80"/>
      <c r="S26" s="78">
        <v>153345000</v>
      </c>
      <c r="T26" s="78">
        <v>15984615</v>
      </c>
      <c r="U26" s="81">
        <v>206428268</v>
      </c>
      <c r="V26" s="82">
        <v>31891000</v>
      </c>
    </row>
    <row r="27" spans="1:22" ht="13.5">
      <c r="A27" s="47" t="s">
        <v>564</v>
      </c>
      <c r="B27" s="75" t="s">
        <v>226</v>
      </c>
      <c r="C27" s="76" t="s">
        <v>227</v>
      </c>
      <c r="D27" s="77">
        <v>206346742</v>
      </c>
      <c r="E27" s="78">
        <v>231046920</v>
      </c>
      <c r="F27" s="78">
        <v>0</v>
      </c>
      <c r="G27" s="78">
        <v>0</v>
      </c>
      <c r="H27" s="78">
        <v>0</v>
      </c>
      <c r="I27" s="78">
        <v>1038990</v>
      </c>
      <c r="J27" s="78">
        <v>89713136</v>
      </c>
      <c r="K27" s="78">
        <v>139190238</v>
      </c>
      <c r="L27" s="79">
        <v>667336026</v>
      </c>
      <c r="M27" s="77">
        <v>127533188</v>
      </c>
      <c r="N27" s="78">
        <v>282843654</v>
      </c>
      <c r="O27" s="78">
        <v>0</v>
      </c>
      <c r="P27" s="78">
        <v>0</v>
      </c>
      <c r="Q27" s="78">
        <v>10047726</v>
      </c>
      <c r="R27" s="80"/>
      <c r="S27" s="78">
        <v>219333058</v>
      </c>
      <c r="T27" s="78">
        <v>105221460</v>
      </c>
      <c r="U27" s="81">
        <v>744979086</v>
      </c>
      <c r="V27" s="82">
        <v>56225527</v>
      </c>
    </row>
    <row r="28" spans="1:22" ht="13.5">
      <c r="A28" s="47" t="s">
        <v>564</v>
      </c>
      <c r="B28" s="75" t="s">
        <v>228</v>
      </c>
      <c r="C28" s="76" t="s">
        <v>229</v>
      </c>
      <c r="D28" s="77">
        <v>448429008</v>
      </c>
      <c r="E28" s="78">
        <v>326870880</v>
      </c>
      <c r="F28" s="78">
        <v>0</v>
      </c>
      <c r="G28" s="78">
        <v>0</v>
      </c>
      <c r="H28" s="78">
        <v>0</v>
      </c>
      <c r="I28" s="78">
        <v>624120</v>
      </c>
      <c r="J28" s="78">
        <v>84659964</v>
      </c>
      <c r="K28" s="78">
        <v>379930452</v>
      </c>
      <c r="L28" s="79">
        <v>1240514424</v>
      </c>
      <c r="M28" s="77">
        <v>222862704</v>
      </c>
      <c r="N28" s="78">
        <v>441671292</v>
      </c>
      <c r="O28" s="78">
        <v>0</v>
      </c>
      <c r="P28" s="78">
        <v>0</v>
      </c>
      <c r="Q28" s="78">
        <v>30406488</v>
      </c>
      <c r="R28" s="80"/>
      <c r="S28" s="78">
        <v>296580012</v>
      </c>
      <c r="T28" s="78">
        <v>80780484</v>
      </c>
      <c r="U28" s="81">
        <v>1072300980</v>
      </c>
      <c r="V28" s="82">
        <v>80181000</v>
      </c>
    </row>
    <row r="29" spans="1:22" ht="13.5">
      <c r="A29" s="47" t="s">
        <v>565</v>
      </c>
      <c r="B29" s="75" t="s">
        <v>499</v>
      </c>
      <c r="C29" s="76" t="s">
        <v>500</v>
      </c>
      <c r="D29" s="77">
        <v>349807972</v>
      </c>
      <c r="E29" s="78">
        <v>0</v>
      </c>
      <c r="F29" s="78">
        <v>149725007</v>
      </c>
      <c r="G29" s="78">
        <v>0</v>
      </c>
      <c r="H29" s="78">
        <v>0</v>
      </c>
      <c r="I29" s="78">
        <v>0</v>
      </c>
      <c r="J29" s="78">
        <v>192246410</v>
      </c>
      <c r="K29" s="78">
        <v>253175781</v>
      </c>
      <c r="L29" s="79">
        <v>944955170</v>
      </c>
      <c r="M29" s="77">
        <v>0</v>
      </c>
      <c r="N29" s="78">
        <v>0</v>
      </c>
      <c r="O29" s="78">
        <v>290238183</v>
      </c>
      <c r="P29" s="78">
        <v>19671322</v>
      </c>
      <c r="Q29" s="78">
        <v>0</v>
      </c>
      <c r="R29" s="80"/>
      <c r="S29" s="78">
        <v>551419058</v>
      </c>
      <c r="T29" s="78">
        <v>110884386</v>
      </c>
      <c r="U29" s="81">
        <v>972212949</v>
      </c>
      <c r="V29" s="82">
        <v>437283000</v>
      </c>
    </row>
    <row r="30" spans="1:22" ht="12.75">
      <c r="A30" s="48"/>
      <c r="B30" s="83" t="s">
        <v>586</v>
      </c>
      <c r="C30" s="84"/>
      <c r="D30" s="85">
        <f aca="true" t="shared" si="3" ref="D30:V30">SUM(D26:D29)</f>
        <v>1119005150</v>
      </c>
      <c r="E30" s="86">
        <f t="shared" si="3"/>
        <v>557917800</v>
      </c>
      <c r="F30" s="86">
        <f t="shared" si="3"/>
        <v>149725007</v>
      </c>
      <c r="G30" s="86">
        <f t="shared" si="3"/>
        <v>0</v>
      </c>
      <c r="H30" s="86">
        <f t="shared" si="3"/>
        <v>0</v>
      </c>
      <c r="I30" s="86">
        <f t="shared" si="3"/>
        <v>2061892</v>
      </c>
      <c r="J30" s="86">
        <f t="shared" si="3"/>
        <v>376928923</v>
      </c>
      <c r="K30" s="86">
        <f t="shared" si="3"/>
        <v>868180945</v>
      </c>
      <c r="L30" s="87">
        <f t="shared" si="3"/>
        <v>3073819717</v>
      </c>
      <c r="M30" s="85">
        <f t="shared" si="3"/>
        <v>384381730</v>
      </c>
      <c r="N30" s="86">
        <f t="shared" si="3"/>
        <v>724514946</v>
      </c>
      <c r="O30" s="86">
        <f t="shared" si="3"/>
        <v>290238183</v>
      </c>
      <c r="P30" s="86">
        <f t="shared" si="3"/>
        <v>19671322</v>
      </c>
      <c r="Q30" s="86">
        <f t="shared" si="3"/>
        <v>43567029</v>
      </c>
      <c r="R30" s="86">
        <f t="shared" si="3"/>
        <v>0</v>
      </c>
      <c r="S30" s="86">
        <f t="shared" si="3"/>
        <v>1220677128</v>
      </c>
      <c r="T30" s="86">
        <f t="shared" si="3"/>
        <v>312870945</v>
      </c>
      <c r="U30" s="88">
        <f t="shared" si="3"/>
        <v>2995921283</v>
      </c>
      <c r="V30" s="89">
        <f t="shared" si="3"/>
        <v>605580527</v>
      </c>
    </row>
    <row r="31" spans="1:22" ht="13.5">
      <c r="A31" s="47" t="s">
        <v>564</v>
      </c>
      <c r="B31" s="75" t="s">
        <v>230</v>
      </c>
      <c r="C31" s="76" t="s">
        <v>231</v>
      </c>
      <c r="D31" s="77">
        <v>157817946</v>
      </c>
      <c r="E31" s="78">
        <v>124243573</v>
      </c>
      <c r="F31" s="78">
        <v>0</v>
      </c>
      <c r="G31" s="78">
        <v>0</v>
      </c>
      <c r="H31" s="78">
        <v>0</v>
      </c>
      <c r="I31" s="78">
        <v>0</v>
      </c>
      <c r="J31" s="78">
        <v>8370836</v>
      </c>
      <c r="K31" s="78">
        <v>100831357</v>
      </c>
      <c r="L31" s="79">
        <v>391263712</v>
      </c>
      <c r="M31" s="77">
        <v>100658554</v>
      </c>
      <c r="N31" s="78">
        <v>153661892</v>
      </c>
      <c r="O31" s="78">
        <v>0</v>
      </c>
      <c r="P31" s="78">
        <v>0</v>
      </c>
      <c r="Q31" s="78">
        <v>23095724</v>
      </c>
      <c r="R31" s="80"/>
      <c r="S31" s="78">
        <v>76844000</v>
      </c>
      <c r="T31" s="78">
        <v>26544910</v>
      </c>
      <c r="U31" s="81">
        <v>380805080</v>
      </c>
      <c r="V31" s="82">
        <v>16782000</v>
      </c>
    </row>
    <row r="32" spans="1:22" ht="13.5">
      <c r="A32" s="47" t="s">
        <v>564</v>
      </c>
      <c r="B32" s="75" t="s">
        <v>232</v>
      </c>
      <c r="C32" s="76" t="s">
        <v>233</v>
      </c>
      <c r="D32" s="77">
        <v>135239532</v>
      </c>
      <c r="E32" s="78">
        <v>20200000</v>
      </c>
      <c r="F32" s="78">
        <v>0</v>
      </c>
      <c r="G32" s="78">
        <v>0</v>
      </c>
      <c r="H32" s="78">
        <v>0</v>
      </c>
      <c r="I32" s="78">
        <v>0</v>
      </c>
      <c r="J32" s="78">
        <v>2494062</v>
      </c>
      <c r="K32" s="78">
        <v>50792544</v>
      </c>
      <c r="L32" s="79">
        <v>208726138</v>
      </c>
      <c r="M32" s="77">
        <v>41009713</v>
      </c>
      <c r="N32" s="78">
        <v>17083815</v>
      </c>
      <c r="O32" s="78">
        <v>0</v>
      </c>
      <c r="P32" s="78">
        <v>0</v>
      </c>
      <c r="Q32" s="78">
        <v>2423679</v>
      </c>
      <c r="R32" s="80"/>
      <c r="S32" s="78">
        <v>169004003</v>
      </c>
      <c r="T32" s="78">
        <v>20364950</v>
      </c>
      <c r="U32" s="81">
        <v>249886160</v>
      </c>
      <c r="V32" s="82">
        <v>50231000</v>
      </c>
    </row>
    <row r="33" spans="1:22" ht="13.5">
      <c r="A33" s="47" t="s">
        <v>564</v>
      </c>
      <c r="B33" s="75" t="s">
        <v>234</v>
      </c>
      <c r="C33" s="76" t="s">
        <v>235</v>
      </c>
      <c r="D33" s="77">
        <v>106711128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2500000</v>
      </c>
      <c r="K33" s="78">
        <v>150107772</v>
      </c>
      <c r="L33" s="79">
        <v>259318900</v>
      </c>
      <c r="M33" s="77">
        <v>17499904</v>
      </c>
      <c r="N33" s="78">
        <v>0</v>
      </c>
      <c r="O33" s="78">
        <v>0</v>
      </c>
      <c r="P33" s="78">
        <v>0</v>
      </c>
      <c r="Q33" s="78">
        <v>429996</v>
      </c>
      <c r="R33" s="80"/>
      <c r="S33" s="78">
        <v>217423996</v>
      </c>
      <c r="T33" s="78">
        <v>6624020</v>
      </c>
      <c r="U33" s="81">
        <v>241977916</v>
      </c>
      <c r="V33" s="82">
        <v>44194000</v>
      </c>
    </row>
    <row r="34" spans="1:22" ht="13.5">
      <c r="A34" s="47" t="s">
        <v>564</v>
      </c>
      <c r="B34" s="75" t="s">
        <v>236</v>
      </c>
      <c r="C34" s="76" t="s">
        <v>237</v>
      </c>
      <c r="D34" s="77">
        <v>134049492</v>
      </c>
      <c r="E34" s="78">
        <v>68336667</v>
      </c>
      <c r="F34" s="78">
        <v>0</v>
      </c>
      <c r="G34" s="78">
        <v>0</v>
      </c>
      <c r="H34" s="78">
        <v>0</v>
      </c>
      <c r="I34" s="78">
        <v>0</v>
      </c>
      <c r="J34" s="78">
        <v>14681943</v>
      </c>
      <c r="K34" s="78">
        <v>110662035</v>
      </c>
      <c r="L34" s="79">
        <v>327730137</v>
      </c>
      <c r="M34" s="77">
        <v>50729058</v>
      </c>
      <c r="N34" s="78">
        <v>94202439</v>
      </c>
      <c r="O34" s="78">
        <v>0</v>
      </c>
      <c r="P34" s="78">
        <v>0</v>
      </c>
      <c r="Q34" s="78">
        <v>8773229</v>
      </c>
      <c r="R34" s="80"/>
      <c r="S34" s="78">
        <v>168973000</v>
      </c>
      <c r="T34" s="78">
        <v>8793683</v>
      </c>
      <c r="U34" s="81">
        <v>331471409</v>
      </c>
      <c r="V34" s="82">
        <v>33620000</v>
      </c>
    </row>
    <row r="35" spans="1:22" ht="13.5">
      <c r="A35" s="47" t="s">
        <v>565</v>
      </c>
      <c r="B35" s="75" t="s">
        <v>501</v>
      </c>
      <c r="C35" s="76" t="s">
        <v>502</v>
      </c>
      <c r="D35" s="77">
        <v>266385950</v>
      </c>
      <c r="E35" s="78">
        <v>0</v>
      </c>
      <c r="F35" s="78">
        <v>23628617</v>
      </c>
      <c r="G35" s="78">
        <v>0</v>
      </c>
      <c r="H35" s="78">
        <v>0</v>
      </c>
      <c r="I35" s="78">
        <v>0</v>
      </c>
      <c r="J35" s="78">
        <v>15378973</v>
      </c>
      <c r="K35" s="78">
        <v>309347084</v>
      </c>
      <c r="L35" s="79">
        <v>614740624</v>
      </c>
      <c r="M35" s="77">
        <v>0</v>
      </c>
      <c r="N35" s="78">
        <v>0</v>
      </c>
      <c r="O35" s="78">
        <v>60487581</v>
      </c>
      <c r="P35" s="78">
        <v>13785040</v>
      </c>
      <c r="Q35" s="78">
        <v>0</v>
      </c>
      <c r="R35" s="80"/>
      <c r="S35" s="78">
        <v>456519823</v>
      </c>
      <c r="T35" s="78">
        <v>29534020</v>
      </c>
      <c r="U35" s="81">
        <v>560326464</v>
      </c>
      <c r="V35" s="82">
        <v>295335000</v>
      </c>
    </row>
    <row r="36" spans="1:22" ht="12.75">
      <c r="A36" s="48"/>
      <c r="B36" s="83" t="s">
        <v>587</v>
      </c>
      <c r="C36" s="84"/>
      <c r="D36" s="85">
        <f aca="true" t="shared" si="4" ref="D36:V36">SUM(D31:D35)</f>
        <v>800204048</v>
      </c>
      <c r="E36" s="86">
        <f t="shared" si="4"/>
        <v>212780240</v>
      </c>
      <c r="F36" s="86">
        <f t="shared" si="4"/>
        <v>23628617</v>
      </c>
      <c r="G36" s="86">
        <f t="shared" si="4"/>
        <v>0</v>
      </c>
      <c r="H36" s="86">
        <f t="shared" si="4"/>
        <v>0</v>
      </c>
      <c r="I36" s="86">
        <f t="shared" si="4"/>
        <v>0</v>
      </c>
      <c r="J36" s="86">
        <f t="shared" si="4"/>
        <v>43425814</v>
      </c>
      <c r="K36" s="86">
        <f t="shared" si="4"/>
        <v>721740792</v>
      </c>
      <c r="L36" s="87">
        <f t="shared" si="4"/>
        <v>1801779511</v>
      </c>
      <c r="M36" s="85">
        <f t="shared" si="4"/>
        <v>209897229</v>
      </c>
      <c r="N36" s="86">
        <f t="shared" si="4"/>
        <v>264948146</v>
      </c>
      <c r="O36" s="86">
        <f t="shared" si="4"/>
        <v>60487581</v>
      </c>
      <c r="P36" s="86">
        <f t="shared" si="4"/>
        <v>13785040</v>
      </c>
      <c r="Q36" s="86">
        <f t="shared" si="4"/>
        <v>34722628</v>
      </c>
      <c r="R36" s="86">
        <f t="shared" si="4"/>
        <v>0</v>
      </c>
      <c r="S36" s="86">
        <f t="shared" si="4"/>
        <v>1088764822</v>
      </c>
      <c r="T36" s="86">
        <f t="shared" si="4"/>
        <v>91861583</v>
      </c>
      <c r="U36" s="88">
        <f t="shared" si="4"/>
        <v>1764467029</v>
      </c>
      <c r="V36" s="89">
        <f t="shared" si="4"/>
        <v>440162000</v>
      </c>
    </row>
    <row r="37" spans="1:22" ht="13.5">
      <c r="A37" s="47" t="s">
        <v>564</v>
      </c>
      <c r="B37" s="75" t="s">
        <v>68</v>
      </c>
      <c r="C37" s="76" t="s">
        <v>69</v>
      </c>
      <c r="D37" s="77">
        <v>729905546</v>
      </c>
      <c r="E37" s="78">
        <v>706803817</v>
      </c>
      <c r="F37" s="78">
        <v>141827236</v>
      </c>
      <c r="G37" s="78">
        <v>0</v>
      </c>
      <c r="H37" s="78">
        <v>0</v>
      </c>
      <c r="I37" s="78">
        <v>42087553</v>
      </c>
      <c r="J37" s="78">
        <v>207528714</v>
      </c>
      <c r="K37" s="78">
        <v>1004193768</v>
      </c>
      <c r="L37" s="79">
        <v>2832346634</v>
      </c>
      <c r="M37" s="77">
        <v>445543550</v>
      </c>
      <c r="N37" s="78">
        <v>839558236</v>
      </c>
      <c r="O37" s="78">
        <v>214134468</v>
      </c>
      <c r="P37" s="78">
        <v>133475757</v>
      </c>
      <c r="Q37" s="78">
        <v>107750439</v>
      </c>
      <c r="R37" s="80"/>
      <c r="S37" s="78">
        <v>609394829</v>
      </c>
      <c r="T37" s="78">
        <v>48781062</v>
      </c>
      <c r="U37" s="81">
        <v>2398638341</v>
      </c>
      <c r="V37" s="82">
        <v>50714000</v>
      </c>
    </row>
    <row r="38" spans="1:22" ht="13.5">
      <c r="A38" s="47" t="s">
        <v>564</v>
      </c>
      <c r="B38" s="75" t="s">
        <v>238</v>
      </c>
      <c r="C38" s="76" t="s">
        <v>239</v>
      </c>
      <c r="D38" s="77">
        <v>47044717</v>
      </c>
      <c r="E38" s="78">
        <v>16891499</v>
      </c>
      <c r="F38" s="78">
        <v>0</v>
      </c>
      <c r="G38" s="78">
        <v>0</v>
      </c>
      <c r="H38" s="78">
        <v>0</v>
      </c>
      <c r="I38" s="78">
        <v>8003</v>
      </c>
      <c r="J38" s="78">
        <v>1546119</v>
      </c>
      <c r="K38" s="78">
        <v>45104507</v>
      </c>
      <c r="L38" s="79">
        <v>110594845</v>
      </c>
      <c r="M38" s="77">
        <v>34322271</v>
      </c>
      <c r="N38" s="78">
        <v>20816253</v>
      </c>
      <c r="O38" s="78">
        <v>0</v>
      </c>
      <c r="P38" s="78">
        <v>0</v>
      </c>
      <c r="Q38" s="78">
        <v>1892270</v>
      </c>
      <c r="R38" s="80"/>
      <c r="S38" s="78">
        <v>41062000</v>
      </c>
      <c r="T38" s="78">
        <v>16701197</v>
      </c>
      <c r="U38" s="81">
        <v>114793991</v>
      </c>
      <c r="V38" s="82">
        <v>10010000</v>
      </c>
    </row>
    <row r="39" spans="1:22" ht="13.5">
      <c r="A39" s="47" t="s">
        <v>564</v>
      </c>
      <c r="B39" s="75" t="s">
        <v>240</v>
      </c>
      <c r="C39" s="76" t="s">
        <v>241</v>
      </c>
      <c r="D39" s="77">
        <v>66714334</v>
      </c>
      <c r="E39" s="78">
        <v>0</v>
      </c>
      <c r="F39" s="78">
        <v>0</v>
      </c>
      <c r="G39" s="78">
        <v>0</v>
      </c>
      <c r="H39" s="78">
        <v>0</v>
      </c>
      <c r="I39" s="78">
        <v>1382535</v>
      </c>
      <c r="J39" s="78">
        <v>0</v>
      </c>
      <c r="K39" s="78">
        <v>96333190</v>
      </c>
      <c r="L39" s="79">
        <v>164430059</v>
      </c>
      <c r="M39" s="77">
        <v>32063624</v>
      </c>
      <c r="N39" s="78">
        <v>0</v>
      </c>
      <c r="O39" s="78">
        <v>0</v>
      </c>
      <c r="P39" s="78">
        <v>0</v>
      </c>
      <c r="Q39" s="78">
        <v>1524416</v>
      </c>
      <c r="R39" s="80"/>
      <c r="S39" s="78">
        <v>113459869</v>
      </c>
      <c r="T39" s="78">
        <v>19198692</v>
      </c>
      <c r="U39" s="81">
        <v>166246601</v>
      </c>
      <c r="V39" s="82">
        <v>24347000</v>
      </c>
    </row>
    <row r="40" spans="1:22" ht="13.5">
      <c r="A40" s="47" t="s">
        <v>565</v>
      </c>
      <c r="B40" s="75" t="s">
        <v>503</v>
      </c>
      <c r="C40" s="76" t="s">
        <v>504</v>
      </c>
      <c r="D40" s="77">
        <v>118440990</v>
      </c>
      <c r="E40" s="78">
        <v>0</v>
      </c>
      <c r="F40" s="78">
        <v>21882320</v>
      </c>
      <c r="G40" s="78">
        <v>0</v>
      </c>
      <c r="H40" s="78">
        <v>0</v>
      </c>
      <c r="I40" s="78">
        <v>1264000</v>
      </c>
      <c r="J40" s="78">
        <v>25570555</v>
      </c>
      <c r="K40" s="78">
        <v>131412958</v>
      </c>
      <c r="L40" s="79">
        <v>298570823</v>
      </c>
      <c r="M40" s="77">
        <v>0</v>
      </c>
      <c r="N40" s="78">
        <v>0</v>
      </c>
      <c r="O40" s="78">
        <v>26123816</v>
      </c>
      <c r="P40" s="78">
        <v>6155872</v>
      </c>
      <c r="Q40" s="78">
        <v>0</v>
      </c>
      <c r="R40" s="80"/>
      <c r="S40" s="78">
        <v>205490002</v>
      </c>
      <c r="T40" s="78">
        <v>13798432</v>
      </c>
      <c r="U40" s="81">
        <v>251568122</v>
      </c>
      <c r="V40" s="82">
        <v>111343000</v>
      </c>
    </row>
    <row r="41" spans="1:22" ht="12.75">
      <c r="A41" s="48"/>
      <c r="B41" s="83" t="s">
        <v>588</v>
      </c>
      <c r="C41" s="84"/>
      <c r="D41" s="85">
        <f aca="true" t="shared" si="5" ref="D41:V41">SUM(D37:D40)</f>
        <v>962105587</v>
      </c>
      <c r="E41" s="86">
        <f t="shared" si="5"/>
        <v>723695316</v>
      </c>
      <c r="F41" s="86">
        <f t="shared" si="5"/>
        <v>163709556</v>
      </c>
      <c r="G41" s="86">
        <f t="shared" si="5"/>
        <v>0</v>
      </c>
      <c r="H41" s="86">
        <f t="shared" si="5"/>
        <v>0</v>
      </c>
      <c r="I41" s="86">
        <f t="shared" si="5"/>
        <v>44742091</v>
      </c>
      <c r="J41" s="86">
        <f t="shared" si="5"/>
        <v>234645388</v>
      </c>
      <c r="K41" s="86">
        <f t="shared" si="5"/>
        <v>1277044423</v>
      </c>
      <c r="L41" s="87">
        <f t="shared" si="5"/>
        <v>3405942361</v>
      </c>
      <c r="M41" s="85">
        <f t="shared" si="5"/>
        <v>511929445</v>
      </c>
      <c r="N41" s="86">
        <f t="shared" si="5"/>
        <v>860374489</v>
      </c>
      <c r="O41" s="86">
        <f t="shared" si="5"/>
        <v>240258284</v>
      </c>
      <c r="P41" s="86">
        <f t="shared" si="5"/>
        <v>139631629</v>
      </c>
      <c r="Q41" s="86">
        <f t="shared" si="5"/>
        <v>111167125</v>
      </c>
      <c r="R41" s="86">
        <f t="shared" si="5"/>
        <v>0</v>
      </c>
      <c r="S41" s="86">
        <f t="shared" si="5"/>
        <v>969406700</v>
      </c>
      <c r="T41" s="86">
        <f t="shared" si="5"/>
        <v>98479383</v>
      </c>
      <c r="U41" s="88">
        <f t="shared" si="5"/>
        <v>2931247055</v>
      </c>
      <c r="V41" s="89">
        <f t="shared" si="5"/>
        <v>196414000</v>
      </c>
    </row>
    <row r="42" spans="1:22" ht="13.5">
      <c r="A42" s="47" t="s">
        <v>564</v>
      </c>
      <c r="B42" s="75" t="s">
        <v>242</v>
      </c>
      <c r="C42" s="76" t="s">
        <v>243</v>
      </c>
      <c r="D42" s="77">
        <v>83108003</v>
      </c>
      <c r="E42" s="78">
        <v>30128210</v>
      </c>
      <c r="F42" s="78">
        <v>0</v>
      </c>
      <c r="G42" s="78">
        <v>0</v>
      </c>
      <c r="H42" s="78">
        <v>0</v>
      </c>
      <c r="I42" s="78">
        <v>189818</v>
      </c>
      <c r="J42" s="78">
        <v>12359600</v>
      </c>
      <c r="K42" s="78">
        <v>45778079</v>
      </c>
      <c r="L42" s="79">
        <v>171563710</v>
      </c>
      <c r="M42" s="77">
        <v>29126675</v>
      </c>
      <c r="N42" s="78">
        <v>31741822</v>
      </c>
      <c r="O42" s="78">
        <v>0</v>
      </c>
      <c r="P42" s="78">
        <v>0</v>
      </c>
      <c r="Q42" s="78">
        <v>4161600</v>
      </c>
      <c r="R42" s="80"/>
      <c r="S42" s="78">
        <v>95542000</v>
      </c>
      <c r="T42" s="78">
        <v>15333636</v>
      </c>
      <c r="U42" s="81">
        <v>175905733</v>
      </c>
      <c r="V42" s="82">
        <v>40055000</v>
      </c>
    </row>
    <row r="43" spans="1:22" ht="13.5">
      <c r="A43" s="47" t="s">
        <v>564</v>
      </c>
      <c r="B43" s="75" t="s">
        <v>244</v>
      </c>
      <c r="C43" s="76" t="s">
        <v>245</v>
      </c>
      <c r="D43" s="77">
        <v>122415024</v>
      </c>
      <c r="E43" s="78">
        <v>40698736</v>
      </c>
      <c r="F43" s="78">
        <v>0</v>
      </c>
      <c r="G43" s="78">
        <v>0</v>
      </c>
      <c r="H43" s="78">
        <v>0</v>
      </c>
      <c r="I43" s="78">
        <v>2276054</v>
      </c>
      <c r="J43" s="78">
        <v>27064724</v>
      </c>
      <c r="K43" s="78">
        <v>111055199</v>
      </c>
      <c r="L43" s="79">
        <v>303509737</v>
      </c>
      <c r="M43" s="77">
        <v>75378919</v>
      </c>
      <c r="N43" s="78">
        <v>51699847</v>
      </c>
      <c r="O43" s="78">
        <v>0</v>
      </c>
      <c r="P43" s="78">
        <v>0</v>
      </c>
      <c r="Q43" s="78">
        <v>12731465</v>
      </c>
      <c r="R43" s="80"/>
      <c r="S43" s="78">
        <v>178458770</v>
      </c>
      <c r="T43" s="78">
        <v>22500843</v>
      </c>
      <c r="U43" s="81">
        <v>340769844</v>
      </c>
      <c r="V43" s="82">
        <v>30294550</v>
      </c>
    </row>
    <row r="44" spans="1:22" ht="13.5">
      <c r="A44" s="47" t="s">
        <v>564</v>
      </c>
      <c r="B44" s="75" t="s">
        <v>246</v>
      </c>
      <c r="C44" s="76" t="s">
        <v>247</v>
      </c>
      <c r="D44" s="77">
        <v>200478747</v>
      </c>
      <c r="E44" s="78">
        <v>210768491</v>
      </c>
      <c r="F44" s="78">
        <v>0</v>
      </c>
      <c r="G44" s="78">
        <v>0</v>
      </c>
      <c r="H44" s="78">
        <v>0</v>
      </c>
      <c r="I44" s="78">
        <v>0</v>
      </c>
      <c r="J44" s="78">
        <v>6163784</v>
      </c>
      <c r="K44" s="78">
        <v>204689705</v>
      </c>
      <c r="L44" s="79">
        <v>622100727</v>
      </c>
      <c r="M44" s="77">
        <v>92326317</v>
      </c>
      <c r="N44" s="78">
        <v>204837434</v>
      </c>
      <c r="O44" s="78">
        <v>43120432</v>
      </c>
      <c r="P44" s="78">
        <v>29316669</v>
      </c>
      <c r="Q44" s="78">
        <v>20229280</v>
      </c>
      <c r="R44" s="80"/>
      <c r="S44" s="78">
        <v>198660100</v>
      </c>
      <c r="T44" s="78">
        <v>33610495</v>
      </c>
      <c r="U44" s="81">
        <v>622100727</v>
      </c>
      <c r="V44" s="82">
        <v>48625900</v>
      </c>
    </row>
    <row r="45" spans="1:22" ht="13.5">
      <c r="A45" s="47" t="s">
        <v>564</v>
      </c>
      <c r="B45" s="75" t="s">
        <v>248</v>
      </c>
      <c r="C45" s="76" t="s">
        <v>249</v>
      </c>
      <c r="D45" s="77">
        <v>126250750</v>
      </c>
      <c r="E45" s="78">
        <v>0</v>
      </c>
      <c r="F45" s="78">
        <v>0</v>
      </c>
      <c r="G45" s="78">
        <v>0</v>
      </c>
      <c r="H45" s="78">
        <v>0</v>
      </c>
      <c r="I45" s="78">
        <v>111339</v>
      </c>
      <c r="J45" s="78">
        <v>4410000</v>
      </c>
      <c r="K45" s="78">
        <v>89836246</v>
      </c>
      <c r="L45" s="79">
        <v>220608335</v>
      </c>
      <c r="M45" s="77">
        <v>29619627</v>
      </c>
      <c r="N45" s="78">
        <v>0</v>
      </c>
      <c r="O45" s="78">
        <v>0</v>
      </c>
      <c r="P45" s="78">
        <v>0</v>
      </c>
      <c r="Q45" s="78">
        <v>2037420</v>
      </c>
      <c r="R45" s="80"/>
      <c r="S45" s="78">
        <v>188996500</v>
      </c>
      <c r="T45" s="78">
        <v>8739138</v>
      </c>
      <c r="U45" s="81">
        <v>229392685</v>
      </c>
      <c r="V45" s="82">
        <v>36009000</v>
      </c>
    </row>
    <row r="46" spans="1:22" ht="13.5">
      <c r="A46" s="47" t="s">
        <v>564</v>
      </c>
      <c r="B46" s="75" t="s">
        <v>250</v>
      </c>
      <c r="C46" s="76" t="s">
        <v>251</v>
      </c>
      <c r="D46" s="77">
        <v>182866748</v>
      </c>
      <c r="E46" s="78">
        <v>72759</v>
      </c>
      <c r="F46" s="78">
        <v>84684578</v>
      </c>
      <c r="G46" s="78">
        <v>0</v>
      </c>
      <c r="H46" s="78">
        <v>0</v>
      </c>
      <c r="I46" s="78">
        <v>0</v>
      </c>
      <c r="J46" s="78">
        <v>0</v>
      </c>
      <c r="K46" s="78">
        <v>161590537</v>
      </c>
      <c r="L46" s="79">
        <v>429214622</v>
      </c>
      <c r="M46" s="77">
        <v>103659564</v>
      </c>
      <c r="N46" s="78">
        <v>89974459</v>
      </c>
      <c r="O46" s="78">
        <v>0</v>
      </c>
      <c r="P46" s="78">
        <v>0</v>
      </c>
      <c r="Q46" s="78">
        <v>10539291</v>
      </c>
      <c r="R46" s="80"/>
      <c r="S46" s="78">
        <v>208711380</v>
      </c>
      <c r="T46" s="78">
        <v>9158306</v>
      </c>
      <c r="U46" s="81">
        <v>422043000</v>
      </c>
      <c r="V46" s="82">
        <v>33603585</v>
      </c>
    </row>
    <row r="47" spans="1:22" ht="13.5">
      <c r="A47" s="47" t="s">
        <v>565</v>
      </c>
      <c r="B47" s="75" t="s">
        <v>505</v>
      </c>
      <c r="C47" s="76" t="s">
        <v>506</v>
      </c>
      <c r="D47" s="77">
        <v>243501536</v>
      </c>
      <c r="E47" s="78">
        <v>0</v>
      </c>
      <c r="F47" s="78">
        <v>26512014</v>
      </c>
      <c r="G47" s="78">
        <v>0</v>
      </c>
      <c r="H47" s="78">
        <v>0</v>
      </c>
      <c r="I47" s="78">
        <v>0</v>
      </c>
      <c r="J47" s="78">
        <v>12035276</v>
      </c>
      <c r="K47" s="78">
        <v>372761928</v>
      </c>
      <c r="L47" s="79">
        <v>654810754</v>
      </c>
      <c r="M47" s="77">
        <v>0</v>
      </c>
      <c r="N47" s="78">
        <v>0</v>
      </c>
      <c r="O47" s="78">
        <v>45261061</v>
      </c>
      <c r="P47" s="78">
        <v>12188174</v>
      </c>
      <c r="Q47" s="78">
        <v>0</v>
      </c>
      <c r="R47" s="80"/>
      <c r="S47" s="78">
        <v>590578000</v>
      </c>
      <c r="T47" s="78">
        <v>6783519</v>
      </c>
      <c r="U47" s="81">
        <v>654810754</v>
      </c>
      <c r="V47" s="82">
        <v>567413000</v>
      </c>
    </row>
    <row r="48" spans="1:22" ht="12.75">
      <c r="A48" s="48"/>
      <c r="B48" s="83" t="s">
        <v>589</v>
      </c>
      <c r="C48" s="84"/>
      <c r="D48" s="85">
        <f aca="true" t="shared" si="6" ref="D48:V48">SUM(D42:D47)</f>
        <v>958620808</v>
      </c>
      <c r="E48" s="86">
        <f t="shared" si="6"/>
        <v>281668196</v>
      </c>
      <c r="F48" s="86">
        <f t="shared" si="6"/>
        <v>111196592</v>
      </c>
      <c r="G48" s="86">
        <f t="shared" si="6"/>
        <v>0</v>
      </c>
      <c r="H48" s="86">
        <f t="shared" si="6"/>
        <v>0</v>
      </c>
      <c r="I48" s="86">
        <f t="shared" si="6"/>
        <v>2577211</v>
      </c>
      <c r="J48" s="86">
        <f t="shared" si="6"/>
        <v>62033384</v>
      </c>
      <c r="K48" s="86">
        <f t="shared" si="6"/>
        <v>985711694</v>
      </c>
      <c r="L48" s="87">
        <f t="shared" si="6"/>
        <v>2401807885</v>
      </c>
      <c r="M48" s="85">
        <f t="shared" si="6"/>
        <v>330111102</v>
      </c>
      <c r="N48" s="86">
        <f t="shared" si="6"/>
        <v>378253562</v>
      </c>
      <c r="O48" s="86">
        <f t="shared" si="6"/>
        <v>88381493</v>
      </c>
      <c r="P48" s="86">
        <f t="shared" si="6"/>
        <v>41504843</v>
      </c>
      <c r="Q48" s="86">
        <f t="shared" si="6"/>
        <v>49699056</v>
      </c>
      <c r="R48" s="86">
        <f t="shared" si="6"/>
        <v>0</v>
      </c>
      <c r="S48" s="86">
        <f t="shared" si="6"/>
        <v>1460946750</v>
      </c>
      <c r="T48" s="86">
        <f t="shared" si="6"/>
        <v>96125937</v>
      </c>
      <c r="U48" s="88">
        <f t="shared" si="6"/>
        <v>2445022743</v>
      </c>
      <c r="V48" s="89">
        <f t="shared" si="6"/>
        <v>756001035</v>
      </c>
    </row>
    <row r="49" spans="1:22" ht="13.5">
      <c r="A49" s="47" t="s">
        <v>564</v>
      </c>
      <c r="B49" s="75" t="s">
        <v>252</v>
      </c>
      <c r="C49" s="76" t="s">
        <v>253</v>
      </c>
      <c r="D49" s="77">
        <v>114162167</v>
      </c>
      <c r="E49" s="78">
        <v>0</v>
      </c>
      <c r="F49" s="78">
        <v>0</v>
      </c>
      <c r="G49" s="78">
        <v>0</v>
      </c>
      <c r="H49" s="78">
        <v>0</v>
      </c>
      <c r="I49" s="78">
        <v>115755</v>
      </c>
      <c r="J49" s="78">
        <v>5601823</v>
      </c>
      <c r="K49" s="78">
        <v>114414825</v>
      </c>
      <c r="L49" s="79">
        <v>234294570</v>
      </c>
      <c r="M49" s="77">
        <v>22708731</v>
      </c>
      <c r="N49" s="78">
        <v>0</v>
      </c>
      <c r="O49" s="78">
        <v>0</v>
      </c>
      <c r="P49" s="78">
        <v>0</v>
      </c>
      <c r="Q49" s="78">
        <v>497811</v>
      </c>
      <c r="R49" s="80"/>
      <c r="S49" s="78">
        <v>211338000</v>
      </c>
      <c r="T49" s="78">
        <v>19594337</v>
      </c>
      <c r="U49" s="81">
        <v>254138879</v>
      </c>
      <c r="V49" s="82">
        <v>39523000</v>
      </c>
    </row>
    <row r="50" spans="1:22" ht="13.5">
      <c r="A50" s="47" t="s">
        <v>564</v>
      </c>
      <c r="B50" s="75" t="s">
        <v>254</v>
      </c>
      <c r="C50" s="76" t="s">
        <v>255</v>
      </c>
      <c r="D50" s="77">
        <v>120387934</v>
      </c>
      <c r="E50" s="78">
        <v>0</v>
      </c>
      <c r="F50" s="78">
        <v>0</v>
      </c>
      <c r="G50" s="78">
        <v>0</v>
      </c>
      <c r="H50" s="78">
        <v>0</v>
      </c>
      <c r="I50" s="78">
        <v>1944103</v>
      </c>
      <c r="J50" s="78">
        <v>24080172</v>
      </c>
      <c r="K50" s="78">
        <v>158190359</v>
      </c>
      <c r="L50" s="79">
        <v>304602568</v>
      </c>
      <c r="M50" s="77">
        <v>32302046</v>
      </c>
      <c r="N50" s="78">
        <v>0</v>
      </c>
      <c r="O50" s="78">
        <v>0</v>
      </c>
      <c r="P50" s="78">
        <v>0</v>
      </c>
      <c r="Q50" s="78">
        <v>4138875</v>
      </c>
      <c r="R50" s="80"/>
      <c r="S50" s="78">
        <v>229199745</v>
      </c>
      <c r="T50" s="78">
        <v>21301162</v>
      </c>
      <c r="U50" s="81">
        <v>286941828</v>
      </c>
      <c r="V50" s="82">
        <v>67499256</v>
      </c>
    </row>
    <row r="51" spans="1:22" ht="13.5">
      <c r="A51" s="47" t="s">
        <v>564</v>
      </c>
      <c r="B51" s="75" t="s">
        <v>256</v>
      </c>
      <c r="C51" s="76" t="s">
        <v>257</v>
      </c>
      <c r="D51" s="77">
        <v>125760292</v>
      </c>
      <c r="E51" s="78">
        <v>0</v>
      </c>
      <c r="F51" s="78">
        <v>0</v>
      </c>
      <c r="G51" s="78">
        <v>0</v>
      </c>
      <c r="H51" s="78">
        <v>0</v>
      </c>
      <c r="I51" s="78">
        <v>2471772</v>
      </c>
      <c r="J51" s="78">
        <v>13500000</v>
      </c>
      <c r="K51" s="78">
        <v>164698298</v>
      </c>
      <c r="L51" s="79">
        <v>306430362</v>
      </c>
      <c r="M51" s="77">
        <v>37939699</v>
      </c>
      <c r="N51" s="78">
        <v>0</v>
      </c>
      <c r="O51" s="78">
        <v>0</v>
      </c>
      <c r="P51" s="78">
        <v>0</v>
      </c>
      <c r="Q51" s="78">
        <v>9816301</v>
      </c>
      <c r="R51" s="80"/>
      <c r="S51" s="78">
        <v>217478400</v>
      </c>
      <c r="T51" s="78">
        <v>22648890</v>
      </c>
      <c r="U51" s="81">
        <v>287883290</v>
      </c>
      <c r="V51" s="82">
        <v>34074600</v>
      </c>
    </row>
    <row r="52" spans="1:22" ht="13.5">
      <c r="A52" s="47" t="s">
        <v>564</v>
      </c>
      <c r="B52" s="75" t="s">
        <v>258</v>
      </c>
      <c r="C52" s="76" t="s">
        <v>259</v>
      </c>
      <c r="D52" s="77">
        <v>107773999</v>
      </c>
      <c r="E52" s="78">
        <v>0</v>
      </c>
      <c r="F52" s="78">
        <v>0</v>
      </c>
      <c r="G52" s="78">
        <v>0</v>
      </c>
      <c r="H52" s="78">
        <v>0</v>
      </c>
      <c r="I52" s="78">
        <v>165375</v>
      </c>
      <c r="J52" s="78">
        <v>8043079</v>
      </c>
      <c r="K52" s="78">
        <v>78779315</v>
      </c>
      <c r="L52" s="79">
        <v>194761768</v>
      </c>
      <c r="M52" s="77">
        <v>20549850</v>
      </c>
      <c r="N52" s="78">
        <v>0</v>
      </c>
      <c r="O52" s="78">
        <v>0</v>
      </c>
      <c r="P52" s="78">
        <v>0</v>
      </c>
      <c r="Q52" s="78">
        <v>2647549</v>
      </c>
      <c r="R52" s="80"/>
      <c r="S52" s="78">
        <v>140945000</v>
      </c>
      <c r="T52" s="78">
        <v>10683023</v>
      </c>
      <c r="U52" s="81">
        <v>174825422</v>
      </c>
      <c r="V52" s="82">
        <v>23875000</v>
      </c>
    </row>
    <row r="53" spans="1:22" ht="13.5">
      <c r="A53" s="47" t="s">
        <v>565</v>
      </c>
      <c r="B53" s="75" t="s">
        <v>507</v>
      </c>
      <c r="C53" s="76" t="s">
        <v>508</v>
      </c>
      <c r="D53" s="77">
        <v>212689144</v>
      </c>
      <c r="E53" s="78">
        <v>64781905</v>
      </c>
      <c r="F53" s="78">
        <v>96966619</v>
      </c>
      <c r="G53" s="78">
        <v>0</v>
      </c>
      <c r="H53" s="78">
        <v>0</v>
      </c>
      <c r="I53" s="78">
        <v>1859997</v>
      </c>
      <c r="J53" s="78">
        <v>8320800</v>
      </c>
      <c r="K53" s="78">
        <v>249594791</v>
      </c>
      <c r="L53" s="79">
        <v>634213256</v>
      </c>
      <c r="M53" s="77">
        <v>0</v>
      </c>
      <c r="N53" s="78">
        <v>5542735</v>
      </c>
      <c r="O53" s="78">
        <v>53176506</v>
      </c>
      <c r="P53" s="78">
        <v>704167</v>
      </c>
      <c r="Q53" s="78">
        <v>0</v>
      </c>
      <c r="R53" s="80"/>
      <c r="S53" s="78">
        <v>552563050</v>
      </c>
      <c r="T53" s="78">
        <v>22226980</v>
      </c>
      <c r="U53" s="81">
        <v>634213438</v>
      </c>
      <c r="V53" s="82">
        <v>329236950</v>
      </c>
    </row>
    <row r="54" spans="1:22" ht="12.75">
      <c r="A54" s="48"/>
      <c r="B54" s="83" t="s">
        <v>590</v>
      </c>
      <c r="C54" s="84"/>
      <c r="D54" s="85">
        <f aca="true" t="shared" si="7" ref="D54:V54">SUM(D49:D53)</f>
        <v>680773536</v>
      </c>
      <c r="E54" s="86">
        <f t="shared" si="7"/>
        <v>64781905</v>
      </c>
      <c r="F54" s="86">
        <f t="shared" si="7"/>
        <v>96966619</v>
      </c>
      <c r="G54" s="86">
        <f t="shared" si="7"/>
        <v>0</v>
      </c>
      <c r="H54" s="86">
        <f t="shared" si="7"/>
        <v>0</v>
      </c>
      <c r="I54" s="86">
        <f t="shared" si="7"/>
        <v>6557002</v>
      </c>
      <c r="J54" s="86">
        <f t="shared" si="7"/>
        <v>59545874</v>
      </c>
      <c r="K54" s="86">
        <f t="shared" si="7"/>
        <v>765677588</v>
      </c>
      <c r="L54" s="87">
        <f t="shared" si="7"/>
        <v>1674302524</v>
      </c>
      <c r="M54" s="85">
        <f t="shared" si="7"/>
        <v>113500326</v>
      </c>
      <c r="N54" s="86">
        <f t="shared" si="7"/>
        <v>5542735</v>
      </c>
      <c r="O54" s="86">
        <f t="shared" si="7"/>
        <v>53176506</v>
      </c>
      <c r="P54" s="86">
        <f t="shared" si="7"/>
        <v>704167</v>
      </c>
      <c r="Q54" s="86">
        <f t="shared" si="7"/>
        <v>17100536</v>
      </c>
      <c r="R54" s="86">
        <f t="shared" si="7"/>
        <v>0</v>
      </c>
      <c r="S54" s="86">
        <f t="shared" si="7"/>
        <v>1351524195</v>
      </c>
      <c r="T54" s="86">
        <f t="shared" si="7"/>
        <v>96454392</v>
      </c>
      <c r="U54" s="88">
        <f t="shared" si="7"/>
        <v>1638002857</v>
      </c>
      <c r="V54" s="89">
        <f t="shared" si="7"/>
        <v>494208806</v>
      </c>
    </row>
    <row r="55" spans="1:22" ht="13.5">
      <c r="A55" s="47" t="s">
        <v>564</v>
      </c>
      <c r="B55" s="75" t="s">
        <v>260</v>
      </c>
      <c r="C55" s="76" t="s">
        <v>261</v>
      </c>
      <c r="D55" s="77">
        <v>86278842</v>
      </c>
      <c r="E55" s="78">
        <v>0</v>
      </c>
      <c r="F55" s="78">
        <v>0</v>
      </c>
      <c r="G55" s="78">
        <v>0</v>
      </c>
      <c r="H55" s="78">
        <v>0</v>
      </c>
      <c r="I55" s="78">
        <v>782775</v>
      </c>
      <c r="J55" s="78">
        <v>1787356</v>
      </c>
      <c r="K55" s="78">
        <v>116714051</v>
      </c>
      <c r="L55" s="79">
        <v>205563024</v>
      </c>
      <c r="M55" s="77">
        <v>27711500</v>
      </c>
      <c r="N55" s="78">
        <v>0</v>
      </c>
      <c r="O55" s="78">
        <v>0</v>
      </c>
      <c r="P55" s="78">
        <v>0</v>
      </c>
      <c r="Q55" s="78">
        <v>774450</v>
      </c>
      <c r="R55" s="80"/>
      <c r="S55" s="78">
        <v>182173550</v>
      </c>
      <c r="T55" s="78">
        <v>3731420</v>
      </c>
      <c r="U55" s="81">
        <v>214390920</v>
      </c>
      <c r="V55" s="82">
        <v>28016450</v>
      </c>
    </row>
    <row r="56" spans="1:22" ht="13.5">
      <c r="A56" s="47" t="s">
        <v>564</v>
      </c>
      <c r="B56" s="75" t="s">
        <v>70</v>
      </c>
      <c r="C56" s="76" t="s">
        <v>71</v>
      </c>
      <c r="D56" s="77">
        <v>1124519998</v>
      </c>
      <c r="E56" s="78">
        <v>1147008400</v>
      </c>
      <c r="F56" s="78">
        <v>120348500</v>
      </c>
      <c r="G56" s="78">
        <v>0</v>
      </c>
      <c r="H56" s="78">
        <v>0</v>
      </c>
      <c r="I56" s="78">
        <v>84490600</v>
      </c>
      <c r="J56" s="78">
        <v>38587400</v>
      </c>
      <c r="K56" s="78">
        <v>1337189100</v>
      </c>
      <c r="L56" s="79">
        <v>3852143998</v>
      </c>
      <c r="M56" s="77">
        <v>608107900</v>
      </c>
      <c r="N56" s="78">
        <v>1877909400</v>
      </c>
      <c r="O56" s="78">
        <v>463923500</v>
      </c>
      <c r="P56" s="78">
        <v>124741900</v>
      </c>
      <c r="Q56" s="78">
        <v>130932500</v>
      </c>
      <c r="R56" s="80"/>
      <c r="S56" s="78">
        <v>496649100</v>
      </c>
      <c r="T56" s="78">
        <v>160457400</v>
      </c>
      <c r="U56" s="81">
        <v>3862721700</v>
      </c>
      <c r="V56" s="82">
        <v>173375900</v>
      </c>
    </row>
    <row r="57" spans="1:22" ht="13.5">
      <c r="A57" s="47" t="s">
        <v>564</v>
      </c>
      <c r="B57" s="75" t="s">
        <v>262</v>
      </c>
      <c r="C57" s="76" t="s">
        <v>263</v>
      </c>
      <c r="D57" s="77">
        <v>205494240</v>
      </c>
      <c r="E57" s="78">
        <v>72037360</v>
      </c>
      <c r="F57" s="78">
        <v>0</v>
      </c>
      <c r="G57" s="78">
        <v>0</v>
      </c>
      <c r="H57" s="78">
        <v>0</v>
      </c>
      <c r="I57" s="78">
        <v>287470</v>
      </c>
      <c r="J57" s="78">
        <v>46275430</v>
      </c>
      <c r="K57" s="78">
        <v>192104350</v>
      </c>
      <c r="L57" s="79">
        <v>516198850</v>
      </c>
      <c r="M57" s="77">
        <v>68163690</v>
      </c>
      <c r="N57" s="78">
        <v>87009530</v>
      </c>
      <c r="O57" s="78">
        <v>0</v>
      </c>
      <c r="P57" s="78">
        <v>0</v>
      </c>
      <c r="Q57" s="78">
        <v>14183740</v>
      </c>
      <c r="R57" s="80"/>
      <c r="S57" s="78">
        <v>234353280</v>
      </c>
      <c r="T57" s="78">
        <v>70976570</v>
      </c>
      <c r="U57" s="81">
        <v>474686810</v>
      </c>
      <c r="V57" s="82">
        <v>51014700</v>
      </c>
    </row>
    <row r="58" spans="1:22" ht="13.5">
      <c r="A58" s="47" t="s">
        <v>564</v>
      </c>
      <c r="B58" s="75" t="s">
        <v>264</v>
      </c>
      <c r="C58" s="76" t="s">
        <v>265</v>
      </c>
      <c r="D58" s="77">
        <v>75416211</v>
      </c>
      <c r="E58" s="78">
        <v>27439067</v>
      </c>
      <c r="F58" s="78">
        <v>0</v>
      </c>
      <c r="G58" s="78">
        <v>0</v>
      </c>
      <c r="H58" s="78">
        <v>0</v>
      </c>
      <c r="I58" s="78">
        <v>0</v>
      </c>
      <c r="J58" s="78">
        <v>10094380</v>
      </c>
      <c r="K58" s="78">
        <v>68123032</v>
      </c>
      <c r="L58" s="79">
        <v>181072690</v>
      </c>
      <c r="M58" s="77">
        <v>40873319</v>
      </c>
      <c r="N58" s="78">
        <v>37023119</v>
      </c>
      <c r="O58" s="78">
        <v>0</v>
      </c>
      <c r="P58" s="78">
        <v>0</v>
      </c>
      <c r="Q58" s="78">
        <v>2336268</v>
      </c>
      <c r="R58" s="80"/>
      <c r="S58" s="78">
        <v>97127000</v>
      </c>
      <c r="T58" s="78">
        <v>13128118</v>
      </c>
      <c r="U58" s="81">
        <v>190487824</v>
      </c>
      <c r="V58" s="82">
        <v>33040000</v>
      </c>
    </row>
    <row r="59" spans="1:22" ht="13.5">
      <c r="A59" s="47" t="s">
        <v>564</v>
      </c>
      <c r="B59" s="75" t="s">
        <v>266</v>
      </c>
      <c r="C59" s="76" t="s">
        <v>267</v>
      </c>
      <c r="D59" s="77">
        <v>74837789</v>
      </c>
      <c r="E59" s="78">
        <v>18000000</v>
      </c>
      <c r="F59" s="78">
        <v>0</v>
      </c>
      <c r="G59" s="78">
        <v>0</v>
      </c>
      <c r="H59" s="78">
        <v>0</v>
      </c>
      <c r="I59" s="78">
        <v>0</v>
      </c>
      <c r="J59" s="78">
        <v>3000000</v>
      </c>
      <c r="K59" s="78">
        <v>110529823</v>
      </c>
      <c r="L59" s="79">
        <v>206367612</v>
      </c>
      <c r="M59" s="77">
        <v>52827428</v>
      </c>
      <c r="N59" s="78">
        <v>23189285</v>
      </c>
      <c r="O59" s="78">
        <v>0</v>
      </c>
      <c r="P59" s="78">
        <v>0</v>
      </c>
      <c r="Q59" s="78">
        <v>1200000</v>
      </c>
      <c r="R59" s="80"/>
      <c r="S59" s="78">
        <v>121964970</v>
      </c>
      <c r="T59" s="78">
        <v>8081000</v>
      </c>
      <c r="U59" s="81">
        <v>207262683</v>
      </c>
      <c r="V59" s="82">
        <v>0</v>
      </c>
    </row>
    <row r="60" spans="1:22" ht="13.5">
      <c r="A60" s="47" t="s">
        <v>565</v>
      </c>
      <c r="B60" s="75" t="s">
        <v>509</v>
      </c>
      <c r="C60" s="76" t="s">
        <v>510</v>
      </c>
      <c r="D60" s="77">
        <v>325575955</v>
      </c>
      <c r="E60" s="78">
        <v>0</v>
      </c>
      <c r="F60" s="78">
        <v>104325486</v>
      </c>
      <c r="G60" s="78">
        <v>0</v>
      </c>
      <c r="H60" s="78">
        <v>0</v>
      </c>
      <c r="I60" s="78">
        <v>5782016</v>
      </c>
      <c r="J60" s="78">
        <v>8783156</v>
      </c>
      <c r="K60" s="78">
        <v>494352934</v>
      </c>
      <c r="L60" s="79">
        <v>938819547</v>
      </c>
      <c r="M60" s="77">
        <v>0</v>
      </c>
      <c r="N60" s="78">
        <v>0</v>
      </c>
      <c r="O60" s="78">
        <v>78092906</v>
      </c>
      <c r="P60" s="78">
        <v>9487732</v>
      </c>
      <c r="Q60" s="78">
        <v>36248862</v>
      </c>
      <c r="R60" s="80"/>
      <c r="S60" s="78">
        <v>682981000</v>
      </c>
      <c r="T60" s="78">
        <v>38990680</v>
      </c>
      <c r="U60" s="81">
        <v>845801180</v>
      </c>
      <c r="V60" s="82">
        <v>323706000</v>
      </c>
    </row>
    <row r="61" spans="1:22" ht="12.75">
      <c r="A61" s="48"/>
      <c r="B61" s="83" t="s">
        <v>591</v>
      </c>
      <c r="C61" s="84"/>
      <c r="D61" s="85">
        <f aca="true" t="shared" si="8" ref="D61:V61">SUM(D55:D60)</f>
        <v>1892123035</v>
      </c>
      <c r="E61" s="86">
        <f t="shared" si="8"/>
        <v>1264484827</v>
      </c>
      <c r="F61" s="86">
        <f t="shared" si="8"/>
        <v>224673986</v>
      </c>
      <c r="G61" s="86">
        <f t="shared" si="8"/>
        <v>0</v>
      </c>
      <c r="H61" s="86">
        <f t="shared" si="8"/>
        <v>0</v>
      </c>
      <c r="I61" s="86">
        <f t="shared" si="8"/>
        <v>91342861</v>
      </c>
      <c r="J61" s="86">
        <f t="shared" si="8"/>
        <v>108527722</v>
      </c>
      <c r="K61" s="86">
        <f t="shared" si="8"/>
        <v>2319013290</v>
      </c>
      <c r="L61" s="87">
        <f t="shared" si="8"/>
        <v>5900165721</v>
      </c>
      <c r="M61" s="85">
        <f t="shared" si="8"/>
        <v>797683837</v>
      </c>
      <c r="N61" s="86">
        <f t="shared" si="8"/>
        <v>2025131334</v>
      </c>
      <c r="O61" s="86">
        <f t="shared" si="8"/>
        <v>542016406</v>
      </c>
      <c r="P61" s="86">
        <f t="shared" si="8"/>
        <v>134229632</v>
      </c>
      <c r="Q61" s="86">
        <f t="shared" si="8"/>
        <v>185675820</v>
      </c>
      <c r="R61" s="86">
        <f t="shared" si="8"/>
        <v>0</v>
      </c>
      <c r="S61" s="86">
        <f t="shared" si="8"/>
        <v>1815248900</v>
      </c>
      <c r="T61" s="86">
        <f t="shared" si="8"/>
        <v>295365188</v>
      </c>
      <c r="U61" s="88">
        <f t="shared" si="8"/>
        <v>5795351117</v>
      </c>
      <c r="V61" s="89">
        <f t="shared" si="8"/>
        <v>609153050</v>
      </c>
    </row>
    <row r="62" spans="1:22" ht="13.5">
      <c r="A62" s="47" t="s">
        <v>564</v>
      </c>
      <c r="B62" s="75" t="s">
        <v>268</v>
      </c>
      <c r="C62" s="76" t="s">
        <v>269</v>
      </c>
      <c r="D62" s="77">
        <v>135118443</v>
      </c>
      <c r="E62" s="78">
        <v>30522943</v>
      </c>
      <c r="F62" s="78">
        <v>0</v>
      </c>
      <c r="G62" s="78">
        <v>0</v>
      </c>
      <c r="H62" s="78">
        <v>0</v>
      </c>
      <c r="I62" s="78">
        <v>0</v>
      </c>
      <c r="J62" s="78">
        <v>35786598</v>
      </c>
      <c r="K62" s="78">
        <v>132972922</v>
      </c>
      <c r="L62" s="79">
        <v>334400906</v>
      </c>
      <c r="M62" s="77">
        <v>57418402</v>
      </c>
      <c r="N62" s="78">
        <v>48163654</v>
      </c>
      <c r="O62" s="78">
        <v>0</v>
      </c>
      <c r="P62" s="78">
        <v>0</v>
      </c>
      <c r="Q62" s="78">
        <v>11028948</v>
      </c>
      <c r="R62" s="80"/>
      <c r="S62" s="78">
        <v>218999200</v>
      </c>
      <c r="T62" s="78">
        <v>25419907</v>
      </c>
      <c r="U62" s="81">
        <v>361030111</v>
      </c>
      <c r="V62" s="82">
        <v>38917093</v>
      </c>
    </row>
    <row r="63" spans="1:22" ht="13.5">
      <c r="A63" s="47" t="s">
        <v>564</v>
      </c>
      <c r="B63" s="75" t="s">
        <v>270</v>
      </c>
      <c r="C63" s="76" t="s">
        <v>271</v>
      </c>
      <c r="D63" s="77">
        <v>574388976</v>
      </c>
      <c r="E63" s="78">
        <v>842500764</v>
      </c>
      <c r="F63" s="78">
        <v>0</v>
      </c>
      <c r="G63" s="78">
        <v>0</v>
      </c>
      <c r="H63" s="78">
        <v>0</v>
      </c>
      <c r="I63" s="78">
        <v>38265288</v>
      </c>
      <c r="J63" s="78">
        <v>153750756</v>
      </c>
      <c r="K63" s="78">
        <v>511816212</v>
      </c>
      <c r="L63" s="79">
        <v>2120721996</v>
      </c>
      <c r="M63" s="77">
        <v>593236308</v>
      </c>
      <c r="N63" s="78">
        <v>1034045304</v>
      </c>
      <c r="O63" s="78">
        <v>0</v>
      </c>
      <c r="P63" s="78">
        <v>0</v>
      </c>
      <c r="Q63" s="78">
        <v>73442100</v>
      </c>
      <c r="R63" s="80"/>
      <c r="S63" s="78">
        <v>241010208</v>
      </c>
      <c r="T63" s="78">
        <v>161379612</v>
      </c>
      <c r="U63" s="81">
        <v>2103113532</v>
      </c>
      <c r="V63" s="82">
        <v>68106936</v>
      </c>
    </row>
    <row r="64" spans="1:22" ht="13.5">
      <c r="A64" s="47" t="s">
        <v>564</v>
      </c>
      <c r="B64" s="75" t="s">
        <v>272</v>
      </c>
      <c r="C64" s="76" t="s">
        <v>273</v>
      </c>
      <c r="D64" s="77">
        <v>90393015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  <c r="J64" s="78">
        <v>2735290</v>
      </c>
      <c r="K64" s="78">
        <v>121529918</v>
      </c>
      <c r="L64" s="79">
        <v>214658223</v>
      </c>
      <c r="M64" s="77">
        <v>20776099</v>
      </c>
      <c r="N64" s="78">
        <v>0</v>
      </c>
      <c r="O64" s="78">
        <v>0</v>
      </c>
      <c r="P64" s="78">
        <v>0</v>
      </c>
      <c r="Q64" s="78">
        <v>109412</v>
      </c>
      <c r="R64" s="80"/>
      <c r="S64" s="78">
        <v>184972000</v>
      </c>
      <c r="T64" s="78">
        <v>14184122</v>
      </c>
      <c r="U64" s="81">
        <v>220041633</v>
      </c>
      <c r="V64" s="82">
        <v>33628000</v>
      </c>
    </row>
    <row r="65" spans="1:22" ht="13.5">
      <c r="A65" s="47" t="s">
        <v>564</v>
      </c>
      <c r="B65" s="75" t="s">
        <v>274</v>
      </c>
      <c r="C65" s="76" t="s">
        <v>275</v>
      </c>
      <c r="D65" s="77">
        <v>60383734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2704000</v>
      </c>
      <c r="K65" s="78">
        <v>77514216</v>
      </c>
      <c r="L65" s="79">
        <v>140601950</v>
      </c>
      <c r="M65" s="77">
        <v>25626965</v>
      </c>
      <c r="N65" s="78">
        <v>0</v>
      </c>
      <c r="O65" s="78">
        <v>0</v>
      </c>
      <c r="P65" s="78">
        <v>0</v>
      </c>
      <c r="Q65" s="78">
        <v>147098</v>
      </c>
      <c r="R65" s="80"/>
      <c r="S65" s="78">
        <v>110541683</v>
      </c>
      <c r="T65" s="78">
        <v>4227749</v>
      </c>
      <c r="U65" s="81">
        <v>140543495</v>
      </c>
      <c r="V65" s="82">
        <v>24287328</v>
      </c>
    </row>
    <row r="66" spans="1:22" ht="13.5">
      <c r="A66" s="47" t="s">
        <v>565</v>
      </c>
      <c r="B66" s="75" t="s">
        <v>511</v>
      </c>
      <c r="C66" s="76" t="s">
        <v>512</v>
      </c>
      <c r="D66" s="77">
        <v>325372020</v>
      </c>
      <c r="E66" s="78">
        <v>0</v>
      </c>
      <c r="F66" s="78">
        <v>287601996</v>
      </c>
      <c r="G66" s="78">
        <v>0</v>
      </c>
      <c r="H66" s="78">
        <v>0</v>
      </c>
      <c r="I66" s="78">
        <v>9591348</v>
      </c>
      <c r="J66" s="78">
        <v>20023020</v>
      </c>
      <c r="K66" s="78">
        <v>458236488</v>
      </c>
      <c r="L66" s="79">
        <v>1100824872</v>
      </c>
      <c r="M66" s="77">
        <v>0</v>
      </c>
      <c r="N66" s="78">
        <v>0</v>
      </c>
      <c r="O66" s="78">
        <v>188504352</v>
      </c>
      <c r="P66" s="78">
        <v>51610920</v>
      </c>
      <c r="Q66" s="78">
        <v>0</v>
      </c>
      <c r="R66" s="80"/>
      <c r="S66" s="78">
        <v>776246628</v>
      </c>
      <c r="T66" s="78">
        <v>88793340</v>
      </c>
      <c r="U66" s="81">
        <v>1105155240</v>
      </c>
      <c r="V66" s="82">
        <v>244692768</v>
      </c>
    </row>
    <row r="67" spans="1:22" ht="12.75">
      <c r="A67" s="48"/>
      <c r="B67" s="83" t="s">
        <v>592</v>
      </c>
      <c r="C67" s="84"/>
      <c r="D67" s="85">
        <f aca="true" t="shared" si="9" ref="D67:V67">SUM(D62:D66)</f>
        <v>1185656188</v>
      </c>
      <c r="E67" s="86">
        <f t="shared" si="9"/>
        <v>873023707</v>
      </c>
      <c r="F67" s="86">
        <f t="shared" si="9"/>
        <v>287601996</v>
      </c>
      <c r="G67" s="86">
        <f t="shared" si="9"/>
        <v>0</v>
      </c>
      <c r="H67" s="86">
        <f t="shared" si="9"/>
        <v>0</v>
      </c>
      <c r="I67" s="86">
        <f t="shared" si="9"/>
        <v>47856636</v>
      </c>
      <c r="J67" s="86">
        <f t="shared" si="9"/>
        <v>214999664</v>
      </c>
      <c r="K67" s="86">
        <f t="shared" si="9"/>
        <v>1302069756</v>
      </c>
      <c r="L67" s="87">
        <f t="shared" si="9"/>
        <v>3911207947</v>
      </c>
      <c r="M67" s="85">
        <f t="shared" si="9"/>
        <v>697057774</v>
      </c>
      <c r="N67" s="86">
        <f t="shared" si="9"/>
        <v>1082208958</v>
      </c>
      <c r="O67" s="86">
        <f t="shared" si="9"/>
        <v>188504352</v>
      </c>
      <c r="P67" s="86">
        <f t="shared" si="9"/>
        <v>51610920</v>
      </c>
      <c r="Q67" s="86">
        <f t="shared" si="9"/>
        <v>84727558</v>
      </c>
      <c r="R67" s="86">
        <f t="shared" si="9"/>
        <v>0</v>
      </c>
      <c r="S67" s="86">
        <f t="shared" si="9"/>
        <v>1531769719</v>
      </c>
      <c r="T67" s="86">
        <f t="shared" si="9"/>
        <v>294004730</v>
      </c>
      <c r="U67" s="88">
        <f t="shared" si="9"/>
        <v>3929884011</v>
      </c>
      <c r="V67" s="89">
        <f t="shared" si="9"/>
        <v>409632125</v>
      </c>
    </row>
    <row r="68" spans="1:22" ht="13.5">
      <c r="A68" s="47" t="s">
        <v>564</v>
      </c>
      <c r="B68" s="75" t="s">
        <v>276</v>
      </c>
      <c r="C68" s="76" t="s">
        <v>277</v>
      </c>
      <c r="D68" s="77">
        <v>148047837</v>
      </c>
      <c r="E68" s="78">
        <v>127113927</v>
      </c>
      <c r="F68" s="78">
        <v>0</v>
      </c>
      <c r="G68" s="78">
        <v>0</v>
      </c>
      <c r="H68" s="78">
        <v>0</v>
      </c>
      <c r="I68" s="78">
        <v>0</v>
      </c>
      <c r="J68" s="78">
        <v>9847044</v>
      </c>
      <c r="K68" s="78">
        <v>165681407</v>
      </c>
      <c r="L68" s="79">
        <v>450690215</v>
      </c>
      <c r="M68" s="77">
        <v>136080156</v>
      </c>
      <c r="N68" s="78">
        <v>172085076</v>
      </c>
      <c r="O68" s="78">
        <v>0</v>
      </c>
      <c r="P68" s="78">
        <v>0</v>
      </c>
      <c r="Q68" s="78">
        <v>25080007</v>
      </c>
      <c r="R68" s="80"/>
      <c r="S68" s="78">
        <v>80680114</v>
      </c>
      <c r="T68" s="78">
        <v>33520152</v>
      </c>
      <c r="U68" s="81">
        <v>447445505</v>
      </c>
      <c r="V68" s="82">
        <v>19244407</v>
      </c>
    </row>
    <row r="69" spans="1:22" ht="13.5">
      <c r="A69" s="47" t="s">
        <v>564</v>
      </c>
      <c r="B69" s="75" t="s">
        <v>278</v>
      </c>
      <c r="C69" s="76" t="s">
        <v>279</v>
      </c>
      <c r="D69" s="77">
        <v>102582824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78">
        <v>2286702</v>
      </c>
      <c r="K69" s="78">
        <v>113245266</v>
      </c>
      <c r="L69" s="79">
        <v>218114792</v>
      </c>
      <c r="M69" s="77">
        <v>35351575</v>
      </c>
      <c r="N69" s="78">
        <v>0</v>
      </c>
      <c r="O69" s="78">
        <v>0</v>
      </c>
      <c r="P69" s="78">
        <v>0</v>
      </c>
      <c r="Q69" s="78">
        <v>3604000</v>
      </c>
      <c r="R69" s="80"/>
      <c r="S69" s="78">
        <v>271869873</v>
      </c>
      <c r="T69" s="78">
        <v>19896922</v>
      </c>
      <c r="U69" s="81">
        <v>330722370</v>
      </c>
      <c r="V69" s="82">
        <v>29277450</v>
      </c>
    </row>
    <row r="70" spans="1:22" ht="13.5">
      <c r="A70" s="47" t="s">
        <v>564</v>
      </c>
      <c r="B70" s="75" t="s">
        <v>280</v>
      </c>
      <c r="C70" s="76" t="s">
        <v>281</v>
      </c>
      <c r="D70" s="77">
        <v>143443848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2786544</v>
      </c>
      <c r="K70" s="78">
        <v>200731596</v>
      </c>
      <c r="L70" s="79">
        <v>346961988</v>
      </c>
      <c r="M70" s="77">
        <v>10106096</v>
      </c>
      <c r="N70" s="78">
        <v>0</v>
      </c>
      <c r="O70" s="78">
        <v>0</v>
      </c>
      <c r="P70" s="78">
        <v>0</v>
      </c>
      <c r="Q70" s="78">
        <v>3012240</v>
      </c>
      <c r="R70" s="80"/>
      <c r="S70" s="78">
        <v>232204000</v>
      </c>
      <c r="T70" s="78">
        <v>17178586</v>
      </c>
      <c r="U70" s="81">
        <v>262500922</v>
      </c>
      <c r="V70" s="82">
        <v>57281000</v>
      </c>
    </row>
    <row r="71" spans="1:22" ht="13.5">
      <c r="A71" s="47" t="s">
        <v>564</v>
      </c>
      <c r="B71" s="75" t="s">
        <v>282</v>
      </c>
      <c r="C71" s="76" t="s">
        <v>283</v>
      </c>
      <c r="D71" s="77">
        <v>89849419</v>
      </c>
      <c r="E71" s="78">
        <v>0</v>
      </c>
      <c r="F71" s="78">
        <v>0</v>
      </c>
      <c r="G71" s="78">
        <v>0</v>
      </c>
      <c r="H71" s="78">
        <v>0</v>
      </c>
      <c r="I71" s="78">
        <v>318923</v>
      </c>
      <c r="J71" s="78">
        <v>12100849</v>
      </c>
      <c r="K71" s="78">
        <v>116802308</v>
      </c>
      <c r="L71" s="79">
        <v>219071499</v>
      </c>
      <c r="M71" s="77">
        <v>37665384</v>
      </c>
      <c r="N71" s="78">
        <v>0</v>
      </c>
      <c r="O71" s="78">
        <v>0</v>
      </c>
      <c r="P71" s="78">
        <v>0</v>
      </c>
      <c r="Q71" s="78">
        <v>3947392</v>
      </c>
      <c r="R71" s="80"/>
      <c r="S71" s="78">
        <v>157121000</v>
      </c>
      <c r="T71" s="78">
        <v>24410189</v>
      </c>
      <c r="U71" s="81">
        <v>223143965</v>
      </c>
      <c r="V71" s="82">
        <v>30559000</v>
      </c>
    </row>
    <row r="72" spans="1:22" ht="13.5">
      <c r="A72" s="47" t="s">
        <v>565</v>
      </c>
      <c r="B72" s="75" t="s">
        <v>541</v>
      </c>
      <c r="C72" s="76" t="s">
        <v>542</v>
      </c>
      <c r="D72" s="77">
        <v>258021760</v>
      </c>
      <c r="E72" s="78">
        <v>0</v>
      </c>
      <c r="F72" s="78">
        <v>20463955</v>
      </c>
      <c r="G72" s="78">
        <v>0</v>
      </c>
      <c r="H72" s="78">
        <v>0</v>
      </c>
      <c r="I72" s="78">
        <v>4815663</v>
      </c>
      <c r="J72" s="78">
        <v>29166401</v>
      </c>
      <c r="K72" s="78">
        <v>307381880</v>
      </c>
      <c r="L72" s="79">
        <v>619849659</v>
      </c>
      <c r="M72" s="77">
        <v>0</v>
      </c>
      <c r="N72" s="78">
        <v>0</v>
      </c>
      <c r="O72" s="78">
        <v>56707196</v>
      </c>
      <c r="P72" s="78">
        <v>23016034</v>
      </c>
      <c r="Q72" s="78">
        <v>0</v>
      </c>
      <c r="R72" s="80"/>
      <c r="S72" s="78">
        <v>441097275</v>
      </c>
      <c r="T72" s="78">
        <v>21354138</v>
      </c>
      <c r="U72" s="81">
        <v>542174643</v>
      </c>
      <c r="V72" s="82">
        <v>293485725</v>
      </c>
    </row>
    <row r="73" spans="1:22" ht="12.75">
      <c r="A73" s="48"/>
      <c r="B73" s="83" t="s">
        <v>593</v>
      </c>
      <c r="C73" s="84"/>
      <c r="D73" s="85">
        <f aca="true" t="shared" si="10" ref="D73:V73">SUM(D68:D72)</f>
        <v>741945688</v>
      </c>
      <c r="E73" s="86">
        <f t="shared" si="10"/>
        <v>127113927</v>
      </c>
      <c r="F73" s="86">
        <f t="shared" si="10"/>
        <v>20463955</v>
      </c>
      <c r="G73" s="86">
        <f t="shared" si="10"/>
        <v>0</v>
      </c>
      <c r="H73" s="86">
        <f t="shared" si="10"/>
        <v>0</v>
      </c>
      <c r="I73" s="86">
        <f t="shared" si="10"/>
        <v>5134586</v>
      </c>
      <c r="J73" s="86">
        <f t="shared" si="10"/>
        <v>56187540</v>
      </c>
      <c r="K73" s="86">
        <f t="shared" si="10"/>
        <v>903842457</v>
      </c>
      <c r="L73" s="87">
        <f t="shared" si="10"/>
        <v>1854688153</v>
      </c>
      <c r="M73" s="85">
        <f t="shared" si="10"/>
        <v>219203211</v>
      </c>
      <c r="N73" s="86">
        <f t="shared" si="10"/>
        <v>172085076</v>
      </c>
      <c r="O73" s="86">
        <f t="shared" si="10"/>
        <v>56707196</v>
      </c>
      <c r="P73" s="86">
        <f t="shared" si="10"/>
        <v>23016034</v>
      </c>
      <c r="Q73" s="86">
        <f t="shared" si="10"/>
        <v>35643639</v>
      </c>
      <c r="R73" s="86">
        <f t="shared" si="10"/>
        <v>0</v>
      </c>
      <c r="S73" s="86">
        <f t="shared" si="10"/>
        <v>1182972262</v>
      </c>
      <c r="T73" s="86">
        <f t="shared" si="10"/>
        <v>116359987</v>
      </c>
      <c r="U73" s="88">
        <f t="shared" si="10"/>
        <v>1805987405</v>
      </c>
      <c r="V73" s="89">
        <f t="shared" si="10"/>
        <v>429847582</v>
      </c>
    </row>
    <row r="74" spans="1:22" ht="12.75">
      <c r="A74" s="49"/>
      <c r="B74" s="90" t="s">
        <v>594</v>
      </c>
      <c r="C74" s="91"/>
      <c r="D74" s="92">
        <f aca="true" t="shared" si="11" ref="D74:V74">SUM(D9,D11:D15,D17:D24,D26:D29,D31:D35,D37:D40,D42:D47,D49:D53,D55:D60,D62:D66,D68:D72)</f>
        <v>24630421528</v>
      </c>
      <c r="E74" s="93">
        <f t="shared" si="11"/>
        <v>19435926958</v>
      </c>
      <c r="F74" s="93">
        <f t="shared" si="11"/>
        <v>5858356758</v>
      </c>
      <c r="G74" s="93">
        <f t="shared" si="11"/>
        <v>0</v>
      </c>
      <c r="H74" s="93">
        <f t="shared" si="11"/>
        <v>0</v>
      </c>
      <c r="I74" s="93">
        <f t="shared" si="11"/>
        <v>1174717990</v>
      </c>
      <c r="J74" s="93">
        <f t="shared" si="11"/>
        <v>4694985860</v>
      </c>
      <c r="K74" s="93">
        <f t="shared" si="11"/>
        <v>26523591330</v>
      </c>
      <c r="L74" s="94">
        <f t="shared" si="11"/>
        <v>82318000424</v>
      </c>
      <c r="M74" s="92">
        <f t="shared" si="11"/>
        <v>16358357960</v>
      </c>
      <c r="N74" s="93">
        <f t="shared" si="11"/>
        <v>25898247609</v>
      </c>
      <c r="O74" s="93">
        <f t="shared" si="11"/>
        <v>10060185927</v>
      </c>
      <c r="P74" s="93">
        <f t="shared" si="11"/>
        <v>2361809524</v>
      </c>
      <c r="Q74" s="93">
        <f t="shared" si="11"/>
        <v>1827367212</v>
      </c>
      <c r="R74" s="93">
        <f t="shared" si="11"/>
        <v>0</v>
      </c>
      <c r="S74" s="93">
        <f t="shared" si="11"/>
        <v>18380308326</v>
      </c>
      <c r="T74" s="93">
        <f t="shared" si="11"/>
        <v>8771994698</v>
      </c>
      <c r="U74" s="95">
        <f t="shared" si="11"/>
        <v>83658271256</v>
      </c>
      <c r="V74" s="89">
        <f t="shared" si="11"/>
        <v>8933289197</v>
      </c>
    </row>
    <row r="75" spans="1:22" ht="13.5">
      <c r="A75" s="50"/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3.5">
      <c r="A76" s="51"/>
      <c r="B76" s="128" t="s">
        <v>41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76:T76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" t="s">
        <v>21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595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564</v>
      </c>
      <c r="B9" s="75" t="s">
        <v>284</v>
      </c>
      <c r="C9" s="76" t="s">
        <v>285</v>
      </c>
      <c r="D9" s="77">
        <v>221203713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31000000</v>
      </c>
      <c r="K9" s="78">
        <v>235275382</v>
      </c>
      <c r="L9" s="79">
        <v>487479095</v>
      </c>
      <c r="M9" s="77">
        <v>85243443</v>
      </c>
      <c r="N9" s="78">
        <v>0</v>
      </c>
      <c r="O9" s="78">
        <v>0</v>
      </c>
      <c r="P9" s="78">
        <v>0</v>
      </c>
      <c r="Q9" s="78">
        <v>6502936</v>
      </c>
      <c r="R9" s="80"/>
      <c r="S9" s="78">
        <v>368748000</v>
      </c>
      <c r="T9" s="78">
        <v>50420590</v>
      </c>
      <c r="U9" s="81">
        <v>510914969</v>
      </c>
      <c r="V9" s="82">
        <v>69261000</v>
      </c>
    </row>
    <row r="10" spans="1:22" ht="13.5">
      <c r="A10" s="47" t="s">
        <v>564</v>
      </c>
      <c r="B10" s="75" t="s">
        <v>286</v>
      </c>
      <c r="C10" s="76" t="s">
        <v>287</v>
      </c>
      <c r="D10" s="77">
        <v>162413831</v>
      </c>
      <c r="E10" s="78">
        <v>21214369</v>
      </c>
      <c r="F10" s="78">
        <v>0</v>
      </c>
      <c r="G10" s="78">
        <v>0</v>
      </c>
      <c r="H10" s="78">
        <v>0</v>
      </c>
      <c r="I10" s="78">
        <v>0</v>
      </c>
      <c r="J10" s="78">
        <v>2353433</v>
      </c>
      <c r="K10" s="78">
        <v>223050821</v>
      </c>
      <c r="L10" s="79">
        <v>409032454</v>
      </c>
      <c r="M10" s="77">
        <v>20283254</v>
      </c>
      <c r="N10" s="78">
        <v>16321940</v>
      </c>
      <c r="O10" s="78">
        <v>0</v>
      </c>
      <c r="P10" s="78">
        <v>0</v>
      </c>
      <c r="Q10" s="78">
        <v>7628501</v>
      </c>
      <c r="R10" s="80"/>
      <c r="S10" s="78">
        <v>345415000</v>
      </c>
      <c r="T10" s="78">
        <v>73768243</v>
      </c>
      <c r="U10" s="81">
        <v>463416938</v>
      </c>
      <c r="V10" s="82">
        <v>72707000</v>
      </c>
    </row>
    <row r="11" spans="1:22" ht="13.5">
      <c r="A11" s="47" t="s">
        <v>564</v>
      </c>
      <c r="B11" s="75" t="s">
        <v>288</v>
      </c>
      <c r="C11" s="76" t="s">
        <v>289</v>
      </c>
      <c r="D11" s="77">
        <v>410438621</v>
      </c>
      <c r="E11" s="78">
        <v>448587560</v>
      </c>
      <c r="F11" s="78">
        <v>0</v>
      </c>
      <c r="G11" s="78">
        <v>0</v>
      </c>
      <c r="H11" s="78">
        <v>0</v>
      </c>
      <c r="I11" s="78">
        <v>13926741</v>
      </c>
      <c r="J11" s="78">
        <v>76627181</v>
      </c>
      <c r="K11" s="78">
        <v>439487478</v>
      </c>
      <c r="L11" s="79">
        <v>1389067581</v>
      </c>
      <c r="M11" s="77">
        <v>144970369</v>
      </c>
      <c r="N11" s="78">
        <v>624993675</v>
      </c>
      <c r="O11" s="78">
        <v>4</v>
      </c>
      <c r="P11" s="78">
        <v>1</v>
      </c>
      <c r="Q11" s="78">
        <v>38749357</v>
      </c>
      <c r="R11" s="80"/>
      <c r="S11" s="78">
        <v>499398142</v>
      </c>
      <c r="T11" s="78">
        <v>146202485</v>
      </c>
      <c r="U11" s="81">
        <v>1454314033</v>
      </c>
      <c r="V11" s="82">
        <v>102603800</v>
      </c>
    </row>
    <row r="12" spans="1:22" ht="13.5">
      <c r="A12" s="47" t="s">
        <v>564</v>
      </c>
      <c r="B12" s="75" t="s">
        <v>290</v>
      </c>
      <c r="C12" s="76" t="s">
        <v>291</v>
      </c>
      <c r="D12" s="77">
        <v>210978126</v>
      </c>
      <c r="E12" s="78">
        <v>125070903</v>
      </c>
      <c r="F12" s="78">
        <v>1</v>
      </c>
      <c r="G12" s="78">
        <v>0</v>
      </c>
      <c r="H12" s="78">
        <v>0</v>
      </c>
      <c r="I12" s="78">
        <v>3012199</v>
      </c>
      <c r="J12" s="78">
        <v>44134979</v>
      </c>
      <c r="K12" s="78">
        <v>256973423</v>
      </c>
      <c r="L12" s="79">
        <v>640169631</v>
      </c>
      <c r="M12" s="77">
        <v>153241957</v>
      </c>
      <c r="N12" s="78">
        <v>173083055</v>
      </c>
      <c r="O12" s="78">
        <v>-1</v>
      </c>
      <c r="P12" s="78">
        <v>-2</v>
      </c>
      <c r="Q12" s="78">
        <v>22043927</v>
      </c>
      <c r="R12" s="80"/>
      <c r="S12" s="78">
        <v>199130350</v>
      </c>
      <c r="T12" s="78">
        <v>97692135</v>
      </c>
      <c r="U12" s="81">
        <v>645191421</v>
      </c>
      <c r="V12" s="82">
        <v>34377650</v>
      </c>
    </row>
    <row r="13" spans="1:22" ht="13.5">
      <c r="A13" s="47" t="s">
        <v>564</v>
      </c>
      <c r="B13" s="75" t="s">
        <v>292</v>
      </c>
      <c r="C13" s="76" t="s">
        <v>293</v>
      </c>
      <c r="D13" s="77">
        <v>105517206</v>
      </c>
      <c r="E13" s="78">
        <v>1641174</v>
      </c>
      <c r="F13" s="78">
        <v>0</v>
      </c>
      <c r="G13" s="78">
        <v>0</v>
      </c>
      <c r="H13" s="78">
        <v>0</v>
      </c>
      <c r="I13" s="78">
        <v>875292</v>
      </c>
      <c r="J13" s="78">
        <v>15317623</v>
      </c>
      <c r="K13" s="78">
        <v>127107509</v>
      </c>
      <c r="L13" s="79">
        <v>250458804</v>
      </c>
      <c r="M13" s="77">
        <v>113123747</v>
      </c>
      <c r="N13" s="78">
        <v>0</v>
      </c>
      <c r="O13" s="78">
        <v>0</v>
      </c>
      <c r="P13" s="78">
        <v>0</v>
      </c>
      <c r="Q13" s="78">
        <v>4284893</v>
      </c>
      <c r="R13" s="80"/>
      <c r="S13" s="78">
        <v>154270000</v>
      </c>
      <c r="T13" s="78">
        <v>45874609</v>
      </c>
      <c r="U13" s="81">
        <v>317553249</v>
      </c>
      <c r="V13" s="82">
        <v>30170000</v>
      </c>
    </row>
    <row r="14" spans="1:22" ht="13.5">
      <c r="A14" s="47" t="s">
        <v>565</v>
      </c>
      <c r="B14" s="75" t="s">
        <v>521</v>
      </c>
      <c r="C14" s="76" t="s">
        <v>522</v>
      </c>
      <c r="D14" s="77">
        <v>465276756</v>
      </c>
      <c r="E14" s="78">
        <v>0</v>
      </c>
      <c r="F14" s="78">
        <v>270533160</v>
      </c>
      <c r="G14" s="78">
        <v>0</v>
      </c>
      <c r="H14" s="78">
        <v>0</v>
      </c>
      <c r="I14" s="78">
        <v>553716</v>
      </c>
      <c r="J14" s="78">
        <v>73574940</v>
      </c>
      <c r="K14" s="78">
        <v>669635580</v>
      </c>
      <c r="L14" s="79">
        <v>1479574152</v>
      </c>
      <c r="M14" s="77">
        <v>0</v>
      </c>
      <c r="N14" s="78">
        <v>0</v>
      </c>
      <c r="O14" s="78">
        <v>187278672</v>
      </c>
      <c r="P14" s="78">
        <v>36808188</v>
      </c>
      <c r="Q14" s="78">
        <v>0</v>
      </c>
      <c r="R14" s="80"/>
      <c r="S14" s="78">
        <v>1177672008</v>
      </c>
      <c r="T14" s="78">
        <v>66378864</v>
      </c>
      <c r="U14" s="81">
        <v>1468137732</v>
      </c>
      <c r="V14" s="82">
        <v>580944000</v>
      </c>
    </row>
    <row r="15" spans="1:22" ht="12.75">
      <c r="A15" s="48"/>
      <c r="B15" s="83" t="s">
        <v>596</v>
      </c>
      <c r="C15" s="84"/>
      <c r="D15" s="85">
        <f aca="true" t="shared" si="0" ref="D15:V15">SUM(D9:D14)</f>
        <v>1575828253</v>
      </c>
      <c r="E15" s="86">
        <f t="shared" si="0"/>
        <v>596514006</v>
      </c>
      <c r="F15" s="86">
        <f t="shared" si="0"/>
        <v>270533161</v>
      </c>
      <c r="G15" s="86">
        <f t="shared" si="0"/>
        <v>0</v>
      </c>
      <c r="H15" s="86">
        <f t="shared" si="0"/>
        <v>0</v>
      </c>
      <c r="I15" s="86">
        <f t="shared" si="0"/>
        <v>18367948</v>
      </c>
      <c r="J15" s="86">
        <f t="shared" si="0"/>
        <v>243008156</v>
      </c>
      <c r="K15" s="86">
        <f t="shared" si="0"/>
        <v>1951530193</v>
      </c>
      <c r="L15" s="87">
        <f t="shared" si="0"/>
        <v>4655781717</v>
      </c>
      <c r="M15" s="85">
        <f t="shared" si="0"/>
        <v>516862770</v>
      </c>
      <c r="N15" s="86">
        <f t="shared" si="0"/>
        <v>814398670</v>
      </c>
      <c r="O15" s="86">
        <f t="shared" si="0"/>
        <v>187278675</v>
      </c>
      <c r="P15" s="86">
        <f t="shared" si="0"/>
        <v>36808187</v>
      </c>
      <c r="Q15" s="86">
        <f t="shared" si="0"/>
        <v>79209614</v>
      </c>
      <c r="R15" s="86">
        <f t="shared" si="0"/>
        <v>0</v>
      </c>
      <c r="S15" s="86">
        <f t="shared" si="0"/>
        <v>2744633500</v>
      </c>
      <c r="T15" s="86">
        <f t="shared" si="0"/>
        <v>480336926</v>
      </c>
      <c r="U15" s="88">
        <f t="shared" si="0"/>
        <v>4859528342</v>
      </c>
      <c r="V15" s="89">
        <f t="shared" si="0"/>
        <v>890063450</v>
      </c>
    </row>
    <row r="16" spans="1:22" ht="13.5">
      <c r="A16" s="47" t="s">
        <v>564</v>
      </c>
      <c r="B16" s="75" t="s">
        <v>294</v>
      </c>
      <c r="C16" s="76" t="s">
        <v>295</v>
      </c>
      <c r="D16" s="77">
        <v>186867000</v>
      </c>
      <c r="E16" s="78">
        <v>122626608</v>
      </c>
      <c r="F16" s="78">
        <v>0</v>
      </c>
      <c r="G16" s="78">
        <v>0</v>
      </c>
      <c r="H16" s="78">
        <v>0</v>
      </c>
      <c r="I16" s="78">
        <v>1974812</v>
      </c>
      <c r="J16" s="78">
        <v>8626080</v>
      </c>
      <c r="K16" s="78">
        <v>115671988</v>
      </c>
      <c r="L16" s="79">
        <v>435766488</v>
      </c>
      <c r="M16" s="77">
        <v>23517841</v>
      </c>
      <c r="N16" s="78">
        <v>182120071</v>
      </c>
      <c r="O16" s="78">
        <v>0</v>
      </c>
      <c r="P16" s="78">
        <v>0</v>
      </c>
      <c r="Q16" s="78">
        <v>14906457</v>
      </c>
      <c r="R16" s="80"/>
      <c r="S16" s="78">
        <v>195396000</v>
      </c>
      <c r="T16" s="78">
        <v>24901903</v>
      </c>
      <c r="U16" s="81">
        <v>440842272</v>
      </c>
      <c r="V16" s="82">
        <v>39713000</v>
      </c>
    </row>
    <row r="17" spans="1:22" ht="13.5">
      <c r="A17" s="47" t="s">
        <v>564</v>
      </c>
      <c r="B17" s="75" t="s">
        <v>296</v>
      </c>
      <c r="C17" s="76" t="s">
        <v>297</v>
      </c>
      <c r="D17" s="77">
        <v>387175656</v>
      </c>
      <c r="E17" s="78">
        <v>0</v>
      </c>
      <c r="F17" s="78">
        <v>0</v>
      </c>
      <c r="G17" s="78">
        <v>0</v>
      </c>
      <c r="H17" s="78">
        <v>0</v>
      </c>
      <c r="I17" s="78">
        <v>54706</v>
      </c>
      <c r="J17" s="78">
        <v>85854504</v>
      </c>
      <c r="K17" s="78">
        <v>280891254</v>
      </c>
      <c r="L17" s="79">
        <v>753976120</v>
      </c>
      <c r="M17" s="77">
        <v>104290979</v>
      </c>
      <c r="N17" s="78">
        <v>0</v>
      </c>
      <c r="O17" s="78">
        <v>0</v>
      </c>
      <c r="P17" s="78">
        <v>0</v>
      </c>
      <c r="Q17" s="78">
        <v>38873155</v>
      </c>
      <c r="R17" s="80"/>
      <c r="S17" s="78">
        <v>548797000</v>
      </c>
      <c r="T17" s="78">
        <v>164647500</v>
      </c>
      <c r="U17" s="81">
        <v>856608634</v>
      </c>
      <c r="V17" s="82">
        <v>128912000</v>
      </c>
    </row>
    <row r="18" spans="1:22" ht="13.5">
      <c r="A18" s="47" t="s">
        <v>564</v>
      </c>
      <c r="B18" s="75" t="s">
        <v>298</v>
      </c>
      <c r="C18" s="76" t="s">
        <v>299</v>
      </c>
      <c r="D18" s="77">
        <v>360657528</v>
      </c>
      <c r="E18" s="78">
        <v>300361980</v>
      </c>
      <c r="F18" s="78">
        <v>0</v>
      </c>
      <c r="G18" s="78">
        <v>0</v>
      </c>
      <c r="H18" s="78">
        <v>0</v>
      </c>
      <c r="I18" s="78">
        <v>8956356</v>
      </c>
      <c r="J18" s="78">
        <v>46054320</v>
      </c>
      <c r="K18" s="78">
        <v>334989456</v>
      </c>
      <c r="L18" s="79">
        <v>1051019640</v>
      </c>
      <c r="M18" s="77">
        <v>91061640</v>
      </c>
      <c r="N18" s="78">
        <v>410926272</v>
      </c>
      <c r="O18" s="78">
        <v>0</v>
      </c>
      <c r="P18" s="78">
        <v>0</v>
      </c>
      <c r="Q18" s="78">
        <v>12727656</v>
      </c>
      <c r="R18" s="80"/>
      <c r="S18" s="78">
        <v>467842008</v>
      </c>
      <c r="T18" s="78">
        <v>82821408</v>
      </c>
      <c r="U18" s="81">
        <v>1065378984</v>
      </c>
      <c r="V18" s="82">
        <v>92499996</v>
      </c>
    </row>
    <row r="19" spans="1:22" ht="13.5">
      <c r="A19" s="47" t="s">
        <v>564</v>
      </c>
      <c r="B19" s="75" t="s">
        <v>300</v>
      </c>
      <c r="C19" s="76" t="s">
        <v>301</v>
      </c>
      <c r="D19" s="77">
        <v>178643868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12059400</v>
      </c>
      <c r="K19" s="78">
        <v>179655493</v>
      </c>
      <c r="L19" s="79">
        <v>370358761</v>
      </c>
      <c r="M19" s="77">
        <v>35432664</v>
      </c>
      <c r="N19" s="78">
        <v>0</v>
      </c>
      <c r="O19" s="78">
        <v>0</v>
      </c>
      <c r="P19" s="78">
        <v>0</v>
      </c>
      <c r="Q19" s="78">
        <v>3653100</v>
      </c>
      <c r="R19" s="80"/>
      <c r="S19" s="78">
        <v>451827996</v>
      </c>
      <c r="T19" s="78">
        <v>27340404</v>
      </c>
      <c r="U19" s="81">
        <v>518254164</v>
      </c>
      <c r="V19" s="82">
        <v>109888992</v>
      </c>
    </row>
    <row r="20" spans="1:22" ht="13.5">
      <c r="A20" s="47" t="s">
        <v>565</v>
      </c>
      <c r="B20" s="75" t="s">
        <v>523</v>
      </c>
      <c r="C20" s="76" t="s">
        <v>524</v>
      </c>
      <c r="D20" s="77">
        <v>725503296</v>
      </c>
      <c r="E20" s="78">
        <v>0</v>
      </c>
      <c r="F20" s="78">
        <v>131436528</v>
      </c>
      <c r="G20" s="78">
        <v>0</v>
      </c>
      <c r="H20" s="78">
        <v>0</v>
      </c>
      <c r="I20" s="78">
        <v>434676</v>
      </c>
      <c r="J20" s="78">
        <v>16744728</v>
      </c>
      <c r="K20" s="78">
        <v>551602764</v>
      </c>
      <c r="L20" s="79">
        <v>1425721992</v>
      </c>
      <c r="M20" s="77">
        <v>0</v>
      </c>
      <c r="N20" s="78">
        <v>0</v>
      </c>
      <c r="O20" s="78">
        <v>227412105</v>
      </c>
      <c r="P20" s="78">
        <v>0</v>
      </c>
      <c r="Q20" s="78">
        <v>0</v>
      </c>
      <c r="R20" s="80"/>
      <c r="S20" s="78">
        <v>1317613152</v>
      </c>
      <c r="T20" s="78">
        <v>63843749</v>
      </c>
      <c r="U20" s="81">
        <v>1608869006</v>
      </c>
      <c r="V20" s="82">
        <v>625580856</v>
      </c>
    </row>
    <row r="21" spans="1:22" ht="12.75">
      <c r="A21" s="48"/>
      <c r="B21" s="83" t="s">
        <v>597</v>
      </c>
      <c r="C21" s="84"/>
      <c r="D21" s="85">
        <f aca="true" t="shared" si="1" ref="D21:V21">SUM(D16:D20)</f>
        <v>1838847348</v>
      </c>
      <c r="E21" s="86">
        <f t="shared" si="1"/>
        <v>422988588</v>
      </c>
      <c r="F21" s="86">
        <f t="shared" si="1"/>
        <v>131436528</v>
      </c>
      <c r="G21" s="86">
        <f t="shared" si="1"/>
        <v>0</v>
      </c>
      <c r="H21" s="86">
        <f t="shared" si="1"/>
        <v>0</v>
      </c>
      <c r="I21" s="86">
        <f t="shared" si="1"/>
        <v>11420550</v>
      </c>
      <c r="J21" s="86">
        <f t="shared" si="1"/>
        <v>169339032</v>
      </c>
      <c r="K21" s="86">
        <f t="shared" si="1"/>
        <v>1462810955</v>
      </c>
      <c r="L21" s="87">
        <f t="shared" si="1"/>
        <v>4036843001</v>
      </c>
      <c r="M21" s="85">
        <f t="shared" si="1"/>
        <v>254303124</v>
      </c>
      <c r="N21" s="86">
        <f t="shared" si="1"/>
        <v>593046343</v>
      </c>
      <c r="O21" s="86">
        <f t="shared" si="1"/>
        <v>227412105</v>
      </c>
      <c r="P21" s="86">
        <f t="shared" si="1"/>
        <v>0</v>
      </c>
      <c r="Q21" s="86">
        <f t="shared" si="1"/>
        <v>70160368</v>
      </c>
      <c r="R21" s="86">
        <f t="shared" si="1"/>
        <v>0</v>
      </c>
      <c r="S21" s="86">
        <f t="shared" si="1"/>
        <v>2981476156</v>
      </c>
      <c r="T21" s="86">
        <f t="shared" si="1"/>
        <v>363554964</v>
      </c>
      <c r="U21" s="88">
        <f t="shared" si="1"/>
        <v>4489953060</v>
      </c>
      <c r="V21" s="89">
        <f t="shared" si="1"/>
        <v>996594844</v>
      </c>
    </row>
    <row r="22" spans="1:22" ht="13.5">
      <c r="A22" s="47" t="s">
        <v>564</v>
      </c>
      <c r="B22" s="75" t="s">
        <v>302</v>
      </c>
      <c r="C22" s="76" t="s">
        <v>303</v>
      </c>
      <c r="D22" s="77">
        <v>168008700</v>
      </c>
      <c r="E22" s="78">
        <v>41685560</v>
      </c>
      <c r="F22" s="78">
        <v>0</v>
      </c>
      <c r="G22" s="78">
        <v>0</v>
      </c>
      <c r="H22" s="78">
        <v>0</v>
      </c>
      <c r="I22" s="78">
        <v>0</v>
      </c>
      <c r="J22" s="78">
        <v>10583783</v>
      </c>
      <c r="K22" s="78">
        <v>159220227</v>
      </c>
      <c r="L22" s="79">
        <v>379498270</v>
      </c>
      <c r="M22" s="77">
        <v>35462979</v>
      </c>
      <c r="N22" s="78">
        <v>43744003</v>
      </c>
      <c r="O22" s="78">
        <v>0</v>
      </c>
      <c r="P22" s="78">
        <v>0</v>
      </c>
      <c r="Q22" s="78">
        <v>933757</v>
      </c>
      <c r="R22" s="80"/>
      <c r="S22" s="78">
        <v>221502000</v>
      </c>
      <c r="T22" s="78">
        <v>21066383</v>
      </c>
      <c r="U22" s="81">
        <v>322709122</v>
      </c>
      <c r="V22" s="82">
        <v>80407000</v>
      </c>
    </row>
    <row r="23" spans="1:22" ht="13.5">
      <c r="A23" s="47" t="s">
        <v>564</v>
      </c>
      <c r="B23" s="75" t="s">
        <v>304</v>
      </c>
      <c r="C23" s="76" t="s">
        <v>305</v>
      </c>
      <c r="D23" s="77">
        <v>129564251</v>
      </c>
      <c r="E23" s="78">
        <v>12339289</v>
      </c>
      <c r="F23" s="78">
        <v>0</v>
      </c>
      <c r="G23" s="78">
        <v>0</v>
      </c>
      <c r="H23" s="78">
        <v>0</v>
      </c>
      <c r="I23" s="78">
        <v>1979521</v>
      </c>
      <c r="J23" s="78">
        <v>7661104</v>
      </c>
      <c r="K23" s="78">
        <v>95724413</v>
      </c>
      <c r="L23" s="79">
        <v>247268578</v>
      </c>
      <c r="M23" s="77">
        <v>25354749</v>
      </c>
      <c r="N23" s="78">
        <v>12773866</v>
      </c>
      <c r="O23" s="78">
        <v>0</v>
      </c>
      <c r="P23" s="78">
        <v>0</v>
      </c>
      <c r="Q23" s="78">
        <v>2616374</v>
      </c>
      <c r="R23" s="80"/>
      <c r="S23" s="78">
        <v>171798600</v>
      </c>
      <c r="T23" s="78">
        <v>50514149</v>
      </c>
      <c r="U23" s="81">
        <v>263057738</v>
      </c>
      <c r="V23" s="82">
        <v>44802400</v>
      </c>
    </row>
    <row r="24" spans="1:22" ht="13.5">
      <c r="A24" s="47" t="s">
        <v>564</v>
      </c>
      <c r="B24" s="75" t="s">
        <v>72</v>
      </c>
      <c r="C24" s="76" t="s">
        <v>73</v>
      </c>
      <c r="D24" s="77">
        <v>1153627373</v>
      </c>
      <c r="E24" s="78">
        <v>919572703</v>
      </c>
      <c r="F24" s="78">
        <v>273429793</v>
      </c>
      <c r="G24" s="78">
        <v>0</v>
      </c>
      <c r="H24" s="78">
        <v>0</v>
      </c>
      <c r="I24" s="78">
        <v>118064572</v>
      </c>
      <c r="J24" s="78">
        <v>350000000</v>
      </c>
      <c r="K24" s="78">
        <v>1366172772</v>
      </c>
      <c r="L24" s="79">
        <v>4180867213</v>
      </c>
      <c r="M24" s="77">
        <v>577880118</v>
      </c>
      <c r="N24" s="78">
        <v>1521124863</v>
      </c>
      <c r="O24" s="78">
        <v>325694135</v>
      </c>
      <c r="P24" s="78">
        <v>139371569</v>
      </c>
      <c r="Q24" s="78">
        <v>134010182</v>
      </c>
      <c r="R24" s="80"/>
      <c r="S24" s="78">
        <v>1396716550</v>
      </c>
      <c r="T24" s="78">
        <v>347951017</v>
      </c>
      <c r="U24" s="81">
        <v>4442748434</v>
      </c>
      <c r="V24" s="82">
        <v>526841450</v>
      </c>
    </row>
    <row r="25" spans="1:22" ht="13.5">
      <c r="A25" s="47" t="s">
        <v>564</v>
      </c>
      <c r="B25" s="75" t="s">
        <v>306</v>
      </c>
      <c r="C25" s="76" t="s">
        <v>307</v>
      </c>
      <c r="D25" s="77">
        <v>152225813</v>
      </c>
      <c r="E25" s="78">
        <v>0</v>
      </c>
      <c r="F25" s="78">
        <v>0</v>
      </c>
      <c r="G25" s="78">
        <v>0</v>
      </c>
      <c r="H25" s="78">
        <v>0</v>
      </c>
      <c r="I25" s="78">
        <v>154352</v>
      </c>
      <c r="J25" s="78">
        <v>32558080</v>
      </c>
      <c r="K25" s="78">
        <v>141906399</v>
      </c>
      <c r="L25" s="79">
        <v>326844644</v>
      </c>
      <c r="M25" s="77">
        <v>34539425</v>
      </c>
      <c r="N25" s="78">
        <v>0</v>
      </c>
      <c r="O25" s="78">
        <v>0</v>
      </c>
      <c r="P25" s="78">
        <v>0</v>
      </c>
      <c r="Q25" s="78">
        <v>6861833</v>
      </c>
      <c r="R25" s="80"/>
      <c r="S25" s="78">
        <v>307095000</v>
      </c>
      <c r="T25" s="78">
        <v>45472789</v>
      </c>
      <c r="U25" s="81">
        <v>393969047</v>
      </c>
      <c r="V25" s="82">
        <v>61628000</v>
      </c>
    </row>
    <row r="26" spans="1:22" ht="13.5">
      <c r="A26" s="47" t="s">
        <v>565</v>
      </c>
      <c r="B26" s="75" t="s">
        <v>525</v>
      </c>
      <c r="C26" s="76" t="s">
        <v>526</v>
      </c>
      <c r="D26" s="77">
        <v>401199000</v>
      </c>
      <c r="E26" s="78">
        <v>0</v>
      </c>
      <c r="F26" s="78">
        <v>86760000</v>
      </c>
      <c r="G26" s="78">
        <v>0</v>
      </c>
      <c r="H26" s="78">
        <v>0</v>
      </c>
      <c r="I26" s="78">
        <v>470000</v>
      </c>
      <c r="J26" s="78">
        <v>10842000</v>
      </c>
      <c r="K26" s="78">
        <v>419093000</v>
      </c>
      <c r="L26" s="79">
        <v>918364000</v>
      </c>
      <c r="M26" s="77">
        <v>0</v>
      </c>
      <c r="N26" s="78">
        <v>0</v>
      </c>
      <c r="O26" s="78">
        <v>68219000</v>
      </c>
      <c r="P26" s="78">
        <v>12039000</v>
      </c>
      <c r="Q26" s="78">
        <v>0</v>
      </c>
      <c r="R26" s="80"/>
      <c r="S26" s="78">
        <v>734513000</v>
      </c>
      <c r="T26" s="78">
        <v>34958000</v>
      </c>
      <c r="U26" s="81">
        <v>849729000</v>
      </c>
      <c r="V26" s="82">
        <v>345547000</v>
      </c>
    </row>
    <row r="27" spans="1:22" ht="12.75">
      <c r="A27" s="48"/>
      <c r="B27" s="83" t="s">
        <v>598</v>
      </c>
      <c r="C27" s="84"/>
      <c r="D27" s="85">
        <f aca="true" t="shared" si="2" ref="D27:V27">SUM(D22:D26)</f>
        <v>2004625137</v>
      </c>
      <c r="E27" s="86">
        <f t="shared" si="2"/>
        <v>973597552</v>
      </c>
      <c r="F27" s="86">
        <f t="shared" si="2"/>
        <v>360189793</v>
      </c>
      <c r="G27" s="86">
        <f t="shared" si="2"/>
        <v>0</v>
      </c>
      <c r="H27" s="86">
        <f t="shared" si="2"/>
        <v>0</v>
      </c>
      <c r="I27" s="86">
        <f t="shared" si="2"/>
        <v>120668445</v>
      </c>
      <c r="J27" s="86">
        <f t="shared" si="2"/>
        <v>411644967</v>
      </c>
      <c r="K27" s="86">
        <f t="shared" si="2"/>
        <v>2182116811</v>
      </c>
      <c r="L27" s="87">
        <f t="shared" si="2"/>
        <v>6052842705</v>
      </c>
      <c r="M27" s="85">
        <f t="shared" si="2"/>
        <v>673237271</v>
      </c>
      <c r="N27" s="86">
        <f t="shared" si="2"/>
        <v>1577642732</v>
      </c>
      <c r="O27" s="86">
        <f t="shared" si="2"/>
        <v>393913135</v>
      </c>
      <c r="P27" s="86">
        <f t="shared" si="2"/>
        <v>151410569</v>
      </c>
      <c r="Q27" s="86">
        <f t="shared" si="2"/>
        <v>144422146</v>
      </c>
      <c r="R27" s="86">
        <f t="shared" si="2"/>
        <v>0</v>
      </c>
      <c r="S27" s="86">
        <f t="shared" si="2"/>
        <v>2831625150</v>
      </c>
      <c r="T27" s="86">
        <f t="shared" si="2"/>
        <v>499962338</v>
      </c>
      <c r="U27" s="88">
        <f t="shared" si="2"/>
        <v>6272213341</v>
      </c>
      <c r="V27" s="89">
        <f t="shared" si="2"/>
        <v>1059225850</v>
      </c>
    </row>
    <row r="28" spans="1:22" ht="13.5">
      <c r="A28" s="47" t="s">
        <v>564</v>
      </c>
      <c r="B28" s="75" t="s">
        <v>308</v>
      </c>
      <c r="C28" s="76" t="s">
        <v>309</v>
      </c>
      <c r="D28" s="77">
        <v>167009060</v>
      </c>
      <c r="E28" s="78">
        <v>85341048</v>
      </c>
      <c r="F28" s="78">
        <v>44996556</v>
      </c>
      <c r="G28" s="78">
        <v>0</v>
      </c>
      <c r="H28" s="78">
        <v>0</v>
      </c>
      <c r="I28" s="78">
        <v>17045220</v>
      </c>
      <c r="J28" s="78">
        <v>7993788</v>
      </c>
      <c r="K28" s="78">
        <v>123613896</v>
      </c>
      <c r="L28" s="79">
        <v>445999568</v>
      </c>
      <c r="M28" s="77">
        <v>105621660</v>
      </c>
      <c r="N28" s="78">
        <v>93821544</v>
      </c>
      <c r="O28" s="78">
        <v>51657528</v>
      </c>
      <c r="P28" s="78">
        <v>27231132</v>
      </c>
      <c r="Q28" s="78">
        <v>18143136</v>
      </c>
      <c r="R28" s="80"/>
      <c r="S28" s="78">
        <v>126168996</v>
      </c>
      <c r="T28" s="78">
        <v>32211360</v>
      </c>
      <c r="U28" s="81">
        <v>454855356</v>
      </c>
      <c r="V28" s="82">
        <v>179419992</v>
      </c>
    </row>
    <row r="29" spans="1:22" ht="13.5">
      <c r="A29" s="47" t="s">
        <v>564</v>
      </c>
      <c r="B29" s="75" t="s">
        <v>310</v>
      </c>
      <c r="C29" s="76" t="s">
        <v>311</v>
      </c>
      <c r="D29" s="77">
        <v>248427144</v>
      </c>
      <c r="E29" s="78">
        <v>138055518</v>
      </c>
      <c r="F29" s="78">
        <v>13908057</v>
      </c>
      <c r="G29" s="78">
        <v>0</v>
      </c>
      <c r="H29" s="78">
        <v>0</v>
      </c>
      <c r="I29" s="78">
        <v>20232927</v>
      </c>
      <c r="J29" s="78">
        <v>9038191</v>
      </c>
      <c r="K29" s="78">
        <v>216734636</v>
      </c>
      <c r="L29" s="79">
        <v>646396473</v>
      </c>
      <c r="M29" s="77">
        <v>70752299</v>
      </c>
      <c r="N29" s="78">
        <v>227868550</v>
      </c>
      <c r="O29" s="78">
        <v>51928831</v>
      </c>
      <c r="P29" s="78">
        <v>25056276</v>
      </c>
      <c r="Q29" s="78">
        <v>21194705</v>
      </c>
      <c r="R29" s="80"/>
      <c r="S29" s="78">
        <v>206937548</v>
      </c>
      <c r="T29" s="78">
        <v>66473023</v>
      </c>
      <c r="U29" s="81">
        <v>670211232</v>
      </c>
      <c r="V29" s="82">
        <v>91271450</v>
      </c>
    </row>
    <row r="30" spans="1:22" ht="13.5">
      <c r="A30" s="47" t="s">
        <v>564</v>
      </c>
      <c r="B30" s="75" t="s">
        <v>312</v>
      </c>
      <c r="C30" s="76" t="s">
        <v>313</v>
      </c>
      <c r="D30" s="77">
        <v>172581036</v>
      </c>
      <c r="E30" s="78">
        <v>136226628</v>
      </c>
      <c r="F30" s="78">
        <v>14157360</v>
      </c>
      <c r="G30" s="78">
        <v>0</v>
      </c>
      <c r="H30" s="78">
        <v>0</v>
      </c>
      <c r="I30" s="78">
        <v>14024112</v>
      </c>
      <c r="J30" s="78">
        <v>12523344</v>
      </c>
      <c r="K30" s="78">
        <v>135488268</v>
      </c>
      <c r="L30" s="79">
        <v>485000748</v>
      </c>
      <c r="M30" s="77">
        <v>102188772</v>
      </c>
      <c r="N30" s="78">
        <v>159998484</v>
      </c>
      <c r="O30" s="78">
        <v>34675728</v>
      </c>
      <c r="P30" s="78">
        <v>19366068</v>
      </c>
      <c r="Q30" s="78">
        <v>9480648</v>
      </c>
      <c r="R30" s="80"/>
      <c r="S30" s="78">
        <v>121114500</v>
      </c>
      <c r="T30" s="78">
        <v>45197016</v>
      </c>
      <c r="U30" s="81">
        <v>492021216</v>
      </c>
      <c r="V30" s="82">
        <v>66683496</v>
      </c>
    </row>
    <row r="31" spans="1:22" ht="13.5">
      <c r="A31" s="47" t="s">
        <v>564</v>
      </c>
      <c r="B31" s="75" t="s">
        <v>314</v>
      </c>
      <c r="C31" s="76" t="s">
        <v>315</v>
      </c>
      <c r="D31" s="77">
        <v>445163301</v>
      </c>
      <c r="E31" s="78">
        <v>266080682</v>
      </c>
      <c r="F31" s="78">
        <v>28726841</v>
      </c>
      <c r="G31" s="78">
        <v>0</v>
      </c>
      <c r="H31" s="78">
        <v>0</v>
      </c>
      <c r="I31" s="78">
        <v>2938489</v>
      </c>
      <c r="J31" s="78">
        <v>60176380</v>
      </c>
      <c r="K31" s="78">
        <v>317912571</v>
      </c>
      <c r="L31" s="79">
        <v>1120998264</v>
      </c>
      <c r="M31" s="77">
        <v>90118813</v>
      </c>
      <c r="N31" s="78">
        <v>313887092</v>
      </c>
      <c r="O31" s="78">
        <v>130637007</v>
      </c>
      <c r="P31" s="78">
        <v>20201820</v>
      </c>
      <c r="Q31" s="78">
        <v>19216907</v>
      </c>
      <c r="R31" s="80"/>
      <c r="S31" s="78">
        <v>548515066</v>
      </c>
      <c r="T31" s="78">
        <v>93877316</v>
      </c>
      <c r="U31" s="81">
        <v>1216454021</v>
      </c>
      <c r="V31" s="82">
        <v>597240000</v>
      </c>
    </row>
    <row r="32" spans="1:22" ht="13.5">
      <c r="A32" s="47" t="s">
        <v>564</v>
      </c>
      <c r="B32" s="75" t="s">
        <v>316</v>
      </c>
      <c r="C32" s="76" t="s">
        <v>317</v>
      </c>
      <c r="D32" s="77">
        <v>286327932</v>
      </c>
      <c r="E32" s="78">
        <v>218501700</v>
      </c>
      <c r="F32" s="78">
        <v>21244932</v>
      </c>
      <c r="G32" s="78">
        <v>0</v>
      </c>
      <c r="H32" s="78">
        <v>0</v>
      </c>
      <c r="I32" s="78">
        <v>68190840</v>
      </c>
      <c r="J32" s="78">
        <v>31676496</v>
      </c>
      <c r="K32" s="78">
        <v>198759996</v>
      </c>
      <c r="L32" s="79">
        <v>824701896</v>
      </c>
      <c r="M32" s="77">
        <v>174638352</v>
      </c>
      <c r="N32" s="78">
        <v>272965932</v>
      </c>
      <c r="O32" s="78">
        <v>97724016</v>
      </c>
      <c r="P32" s="78">
        <v>39205956</v>
      </c>
      <c r="Q32" s="78">
        <v>26358384</v>
      </c>
      <c r="R32" s="80"/>
      <c r="S32" s="78">
        <v>139298256</v>
      </c>
      <c r="T32" s="78">
        <v>77597556</v>
      </c>
      <c r="U32" s="81">
        <v>827788452</v>
      </c>
      <c r="V32" s="82">
        <v>66538752</v>
      </c>
    </row>
    <row r="33" spans="1:22" ht="13.5">
      <c r="A33" s="47" t="s">
        <v>565</v>
      </c>
      <c r="B33" s="75" t="s">
        <v>527</v>
      </c>
      <c r="C33" s="76" t="s">
        <v>528</v>
      </c>
      <c r="D33" s="77">
        <v>148540810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53645525</v>
      </c>
      <c r="L33" s="79">
        <v>202186335</v>
      </c>
      <c r="M33" s="77">
        <v>0</v>
      </c>
      <c r="N33" s="78">
        <v>0</v>
      </c>
      <c r="O33" s="78">
        <v>0</v>
      </c>
      <c r="P33" s="78">
        <v>0</v>
      </c>
      <c r="Q33" s="78">
        <v>0</v>
      </c>
      <c r="R33" s="80"/>
      <c r="S33" s="78">
        <v>149272992</v>
      </c>
      <c r="T33" s="78">
        <v>10793880</v>
      </c>
      <c r="U33" s="81">
        <v>160066872</v>
      </c>
      <c r="V33" s="82">
        <v>0</v>
      </c>
    </row>
    <row r="34" spans="1:22" ht="12.75">
      <c r="A34" s="48"/>
      <c r="B34" s="83" t="s">
        <v>599</v>
      </c>
      <c r="C34" s="84"/>
      <c r="D34" s="85">
        <f aca="true" t="shared" si="3" ref="D34:V34">SUM(D28:D33)</f>
        <v>1468049283</v>
      </c>
      <c r="E34" s="86">
        <f t="shared" si="3"/>
        <v>844205576</v>
      </c>
      <c r="F34" s="86">
        <f t="shared" si="3"/>
        <v>123033746</v>
      </c>
      <c r="G34" s="86">
        <f t="shared" si="3"/>
        <v>0</v>
      </c>
      <c r="H34" s="86">
        <f t="shared" si="3"/>
        <v>0</v>
      </c>
      <c r="I34" s="86">
        <f t="shared" si="3"/>
        <v>122431588</v>
      </c>
      <c r="J34" s="86">
        <f t="shared" si="3"/>
        <v>121408199</v>
      </c>
      <c r="K34" s="86">
        <f t="shared" si="3"/>
        <v>1046154892</v>
      </c>
      <c r="L34" s="87">
        <f t="shared" si="3"/>
        <v>3725283284</v>
      </c>
      <c r="M34" s="85">
        <f t="shared" si="3"/>
        <v>543319896</v>
      </c>
      <c r="N34" s="86">
        <f t="shared" si="3"/>
        <v>1068541602</v>
      </c>
      <c r="O34" s="86">
        <f t="shared" si="3"/>
        <v>366623110</v>
      </c>
      <c r="P34" s="86">
        <f t="shared" si="3"/>
        <v>131061252</v>
      </c>
      <c r="Q34" s="86">
        <f t="shared" si="3"/>
        <v>94393780</v>
      </c>
      <c r="R34" s="86">
        <f t="shared" si="3"/>
        <v>0</v>
      </c>
      <c r="S34" s="86">
        <f t="shared" si="3"/>
        <v>1291307358</v>
      </c>
      <c r="T34" s="86">
        <f t="shared" si="3"/>
        <v>326150151</v>
      </c>
      <c r="U34" s="88">
        <f t="shared" si="3"/>
        <v>3821397149</v>
      </c>
      <c r="V34" s="89">
        <f t="shared" si="3"/>
        <v>1001153690</v>
      </c>
    </row>
    <row r="35" spans="1:22" ht="13.5">
      <c r="A35" s="47" t="s">
        <v>564</v>
      </c>
      <c r="B35" s="75" t="s">
        <v>318</v>
      </c>
      <c r="C35" s="76" t="s">
        <v>319</v>
      </c>
      <c r="D35" s="77">
        <v>119330940</v>
      </c>
      <c r="E35" s="78">
        <v>59314125</v>
      </c>
      <c r="F35" s="78">
        <v>0</v>
      </c>
      <c r="G35" s="78">
        <v>0</v>
      </c>
      <c r="H35" s="78">
        <v>0</v>
      </c>
      <c r="I35" s="78">
        <v>43381</v>
      </c>
      <c r="J35" s="78">
        <v>15420623</v>
      </c>
      <c r="K35" s="78">
        <v>151791165</v>
      </c>
      <c r="L35" s="79">
        <v>345900234</v>
      </c>
      <c r="M35" s="77">
        <v>42972532</v>
      </c>
      <c r="N35" s="78">
        <v>71579934</v>
      </c>
      <c r="O35" s="78">
        <v>0</v>
      </c>
      <c r="P35" s="78">
        <v>0</v>
      </c>
      <c r="Q35" s="78">
        <v>5494358</v>
      </c>
      <c r="R35" s="80"/>
      <c r="S35" s="78">
        <v>183313000</v>
      </c>
      <c r="T35" s="78">
        <v>22155025</v>
      </c>
      <c r="U35" s="81">
        <v>325514849</v>
      </c>
      <c r="V35" s="82">
        <v>37822000</v>
      </c>
    </row>
    <row r="36" spans="1:22" ht="13.5">
      <c r="A36" s="47" t="s">
        <v>564</v>
      </c>
      <c r="B36" s="75" t="s">
        <v>320</v>
      </c>
      <c r="C36" s="76" t="s">
        <v>321</v>
      </c>
      <c r="D36" s="77">
        <v>214746324</v>
      </c>
      <c r="E36" s="78">
        <v>107742876</v>
      </c>
      <c r="F36" s="78">
        <v>0</v>
      </c>
      <c r="G36" s="78">
        <v>0</v>
      </c>
      <c r="H36" s="78">
        <v>0</v>
      </c>
      <c r="I36" s="78">
        <v>15240</v>
      </c>
      <c r="J36" s="78">
        <v>49741416</v>
      </c>
      <c r="K36" s="78">
        <v>185273280</v>
      </c>
      <c r="L36" s="79">
        <v>557519136</v>
      </c>
      <c r="M36" s="77">
        <v>41953512</v>
      </c>
      <c r="N36" s="78">
        <v>111539556</v>
      </c>
      <c r="O36" s="78">
        <v>0</v>
      </c>
      <c r="P36" s="78">
        <v>0</v>
      </c>
      <c r="Q36" s="78">
        <v>9768480</v>
      </c>
      <c r="R36" s="80"/>
      <c r="S36" s="78">
        <v>333501000</v>
      </c>
      <c r="T36" s="78">
        <v>97743060</v>
      </c>
      <c r="U36" s="81">
        <v>594505608</v>
      </c>
      <c r="V36" s="82">
        <v>72606000</v>
      </c>
    </row>
    <row r="37" spans="1:22" ht="13.5">
      <c r="A37" s="47" t="s">
        <v>564</v>
      </c>
      <c r="B37" s="75" t="s">
        <v>322</v>
      </c>
      <c r="C37" s="76" t="s">
        <v>323</v>
      </c>
      <c r="D37" s="77">
        <v>123490093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39568626</v>
      </c>
      <c r="K37" s="78">
        <v>198118227</v>
      </c>
      <c r="L37" s="79">
        <v>361176946</v>
      </c>
      <c r="M37" s="77">
        <v>43587474</v>
      </c>
      <c r="N37" s="78">
        <v>0</v>
      </c>
      <c r="O37" s="78">
        <v>0</v>
      </c>
      <c r="P37" s="78">
        <v>0</v>
      </c>
      <c r="Q37" s="78">
        <v>0</v>
      </c>
      <c r="R37" s="80"/>
      <c r="S37" s="78">
        <v>322462000</v>
      </c>
      <c r="T37" s="78">
        <v>51880172</v>
      </c>
      <c r="U37" s="81">
        <v>417929646</v>
      </c>
      <c r="V37" s="82">
        <v>70915000</v>
      </c>
    </row>
    <row r="38" spans="1:22" ht="13.5">
      <c r="A38" s="47" t="s">
        <v>564</v>
      </c>
      <c r="B38" s="75" t="s">
        <v>324</v>
      </c>
      <c r="C38" s="76" t="s">
        <v>325</v>
      </c>
      <c r="D38" s="77">
        <v>275350103</v>
      </c>
      <c r="E38" s="78">
        <v>0</v>
      </c>
      <c r="F38" s="78">
        <v>0</v>
      </c>
      <c r="G38" s="78">
        <v>0</v>
      </c>
      <c r="H38" s="78">
        <v>0</v>
      </c>
      <c r="I38" s="78">
        <v>1044846</v>
      </c>
      <c r="J38" s="78">
        <v>45612087</v>
      </c>
      <c r="K38" s="78">
        <v>391787264</v>
      </c>
      <c r="L38" s="79">
        <v>713794300</v>
      </c>
      <c r="M38" s="77">
        <v>133249324</v>
      </c>
      <c r="N38" s="78">
        <v>0</v>
      </c>
      <c r="O38" s="78">
        <v>0</v>
      </c>
      <c r="P38" s="78">
        <v>0</v>
      </c>
      <c r="Q38" s="78">
        <v>28361090</v>
      </c>
      <c r="R38" s="80"/>
      <c r="S38" s="78">
        <v>532287000</v>
      </c>
      <c r="T38" s="78">
        <v>86389786</v>
      </c>
      <c r="U38" s="81">
        <v>780287200</v>
      </c>
      <c r="V38" s="82">
        <v>96588000</v>
      </c>
    </row>
    <row r="39" spans="1:22" ht="13.5">
      <c r="A39" s="47" t="s">
        <v>565</v>
      </c>
      <c r="B39" s="75" t="s">
        <v>547</v>
      </c>
      <c r="C39" s="76" t="s">
        <v>548</v>
      </c>
      <c r="D39" s="77">
        <v>471506299</v>
      </c>
      <c r="E39" s="78">
        <v>0</v>
      </c>
      <c r="F39" s="78">
        <v>141963250</v>
      </c>
      <c r="G39" s="78">
        <v>0</v>
      </c>
      <c r="H39" s="78">
        <v>0</v>
      </c>
      <c r="I39" s="78">
        <v>500000</v>
      </c>
      <c r="J39" s="78">
        <v>10000000</v>
      </c>
      <c r="K39" s="78">
        <v>483887879</v>
      </c>
      <c r="L39" s="79">
        <v>1107857428</v>
      </c>
      <c r="M39" s="77">
        <v>0</v>
      </c>
      <c r="N39" s="78">
        <v>82558</v>
      </c>
      <c r="O39" s="78">
        <v>73657403</v>
      </c>
      <c r="P39" s="78">
        <v>15784748</v>
      </c>
      <c r="Q39" s="78">
        <v>0</v>
      </c>
      <c r="R39" s="80"/>
      <c r="S39" s="78">
        <v>1071926000</v>
      </c>
      <c r="T39" s="78">
        <v>27889420</v>
      </c>
      <c r="U39" s="81">
        <v>1189340129</v>
      </c>
      <c r="V39" s="82">
        <v>661829000</v>
      </c>
    </row>
    <row r="40" spans="1:22" ht="12.75">
      <c r="A40" s="48"/>
      <c r="B40" s="83" t="s">
        <v>600</v>
      </c>
      <c r="C40" s="84"/>
      <c r="D40" s="85">
        <f aca="true" t="shared" si="4" ref="D40:V40">SUM(D35:D39)</f>
        <v>1204423759</v>
      </c>
      <c r="E40" s="86">
        <f t="shared" si="4"/>
        <v>167057001</v>
      </c>
      <c r="F40" s="86">
        <f t="shared" si="4"/>
        <v>141963250</v>
      </c>
      <c r="G40" s="86">
        <f t="shared" si="4"/>
        <v>0</v>
      </c>
      <c r="H40" s="86">
        <f t="shared" si="4"/>
        <v>0</v>
      </c>
      <c r="I40" s="86">
        <f t="shared" si="4"/>
        <v>1603467</v>
      </c>
      <c r="J40" s="86">
        <f t="shared" si="4"/>
        <v>160342752</v>
      </c>
      <c r="K40" s="86">
        <f t="shared" si="4"/>
        <v>1410857815</v>
      </c>
      <c r="L40" s="87">
        <f t="shared" si="4"/>
        <v>3086248044</v>
      </c>
      <c r="M40" s="85">
        <f t="shared" si="4"/>
        <v>261762842</v>
      </c>
      <c r="N40" s="86">
        <f t="shared" si="4"/>
        <v>183202048</v>
      </c>
      <c r="O40" s="86">
        <f t="shared" si="4"/>
        <v>73657403</v>
      </c>
      <c r="P40" s="86">
        <f t="shared" si="4"/>
        <v>15784748</v>
      </c>
      <c r="Q40" s="86">
        <f t="shared" si="4"/>
        <v>43623928</v>
      </c>
      <c r="R40" s="86">
        <f t="shared" si="4"/>
        <v>0</v>
      </c>
      <c r="S40" s="86">
        <f t="shared" si="4"/>
        <v>2443489000</v>
      </c>
      <c r="T40" s="86">
        <f t="shared" si="4"/>
        <v>286057463</v>
      </c>
      <c r="U40" s="88">
        <f t="shared" si="4"/>
        <v>3307577432</v>
      </c>
      <c r="V40" s="89">
        <f t="shared" si="4"/>
        <v>939760000</v>
      </c>
    </row>
    <row r="41" spans="1:22" ht="12.75">
      <c r="A41" s="49"/>
      <c r="B41" s="90" t="s">
        <v>601</v>
      </c>
      <c r="C41" s="91"/>
      <c r="D41" s="92">
        <f aca="true" t="shared" si="5" ref="D41:V41">SUM(D9:D14,D16:D20,D22:D26,D28:D33,D35:D39)</f>
        <v>8091773780</v>
      </c>
      <c r="E41" s="93">
        <f t="shared" si="5"/>
        <v>3004362723</v>
      </c>
      <c r="F41" s="93">
        <f t="shared" si="5"/>
        <v>1027156478</v>
      </c>
      <c r="G41" s="93">
        <f t="shared" si="5"/>
        <v>0</v>
      </c>
      <c r="H41" s="93">
        <f t="shared" si="5"/>
        <v>0</v>
      </c>
      <c r="I41" s="93">
        <f t="shared" si="5"/>
        <v>274491998</v>
      </c>
      <c r="J41" s="93">
        <f t="shared" si="5"/>
        <v>1105743106</v>
      </c>
      <c r="K41" s="93">
        <f t="shared" si="5"/>
        <v>8053470666</v>
      </c>
      <c r="L41" s="94">
        <f t="shared" si="5"/>
        <v>21556998751</v>
      </c>
      <c r="M41" s="92">
        <f t="shared" si="5"/>
        <v>2249485903</v>
      </c>
      <c r="N41" s="93">
        <f t="shared" si="5"/>
        <v>4236831395</v>
      </c>
      <c r="O41" s="93">
        <f t="shared" si="5"/>
        <v>1248884428</v>
      </c>
      <c r="P41" s="93">
        <f t="shared" si="5"/>
        <v>335064756</v>
      </c>
      <c r="Q41" s="93">
        <f t="shared" si="5"/>
        <v>431809836</v>
      </c>
      <c r="R41" s="93">
        <f t="shared" si="5"/>
        <v>0</v>
      </c>
      <c r="S41" s="93">
        <f t="shared" si="5"/>
        <v>12292531164</v>
      </c>
      <c r="T41" s="93">
        <f t="shared" si="5"/>
        <v>1956061842</v>
      </c>
      <c r="U41" s="95">
        <f t="shared" si="5"/>
        <v>22750669324</v>
      </c>
      <c r="V41" s="89">
        <f t="shared" si="5"/>
        <v>4886797834</v>
      </c>
    </row>
    <row r="42" spans="1:22" ht="13.5">
      <c r="A42" s="50"/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8"/>
    </row>
    <row r="43" spans="1:22" ht="13.5">
      <c r="A43" s="51"/>
      <c r="B43" s="128" t="s">
        <v>41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97"/>
      <c r="V43" s="98"/>
    </row>
    <row r="44" spans="1:22" ht="12.75">
      <c r="A44" s="50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8"/>
    </row>
    <row r="45" spans="1:22" ht="12.75">
      <c r="A45" s="50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8"/>
    </row>
    <row r="46" spans="1:22" ht="12.75">
      <c r="A46" s="50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2.75">
      <c r="A47" s="50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43:T43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2020-11-01T19:42:28Z</dcterms:created>
  <dcterms:modified xsi:type="dcterms:W3CDTF">2020-11-09T10:43:38Z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